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DNYADAV   27.06.24\SOP\SOP\New SOP\SOP 2024-25\III QTR\MGVCL SOP III\"/>
    </mc:Choice>
  </mc:AlternateContent>
  <bookViews>
    <workbookView xWindow="0" yWindow="0" windowWidth="15360" windowHeight="7335" activeTab="2"/>
  </bookViews>
  <sheets>
    <sheet name="MG COVER PAGE" sheetId="27" r:id="rId1"/>
    <sheet name="MG SoP 01 " sheetId="1" r:id="rId2"/>
    <sheet name="SoP 002" sheetId="10" r:id="rId3"/>
    <sheet name="MG SoP 03" sheetId="12" r:id="rId4"/>
    <sheet name="MG SoP 04" sheetId="13" r:id="rId5"/>
    <sheet name="MG SoP - 05 " sheetId="14" r:id="rId6"/>
    <sheet name="SoP007" sheetId="16" r:id="rId7"/>
    <sheet name="SoP008" sheetId="17" r:id="rId8"/>
    <sheet name="SoP009" sheetId="18" r:id="rId9"/>
    <sheet name="SOP 10" sheetId="21" r:id="rId10"/>
    <sheet name="SOP 11" sheetId="22" r:id="rId11"/>
    <sheet name="SOP 12" sheetId="23" r:id="rId12"/>
    <sheet name="SOP 13" sheetId="24" r:id="rId13"/>
    <sheet name=" SoP - 15 " sheetId="15" r:id="rId14"/>
    <sheet name=" SoP 16" sheetId="19" r:id="rId15"/>
    <sheet name=" SoP 17" sheetId="20" r:id="rId16"/>
    <sheet name="SOP 18" sheetId="25" r:id="rId17"/>
    <sheet name="SOP 19" sheetId="28"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s>
  <definedNames>
    <definedName name="\1" localSheetId="17">#REF!</definedName>
    <definedName name="\1">#REF!</definedName>
    <definedName name="\2" localSheetId="17">[1]TLPPOCT!#REF!</definedName>
    <definedName name="\2">[1]TLPPOCT!#REF!</definedName>
    <definedName name="\a" localSheetId="17">#REF!</definedName>
    <definedName name="\a">#REF!</definedName>
    <definedName name="\b" localSheetId="17">#REF!</definedName>
    <definedName name="\b">#REF!</definedName>
    <definedName name="\p" localSheetId="17">#REF!</definedName>
    <definedName name="\p">#REF!</definedName>
    <definedName name="__1_1_1" localSheetId="17">#REF!</definedName>
    <definedName name="__1_1_1">#REF!</definedName>
    <definedName name="__123Graph_A" hidden="1">'[2]mpmla wise pp0001'!$A$166:$A$172</definedName>
    <definedName name="__123Graph_B" localSheetId="17" hidden="1">'[2]mpmla wise pp0001'!#REF!</definedName>
    <definedName name="__123Graph_B" hidden="1">'[2]mpmla wise pp0001'!#REF!</definedName>
    <definedName name="__123Graph_C" hidden="1">'[2]mpmla wise pp0001'!$B$166:$B$172</definedName>
    <definedName name="__123Graph_D" localSheetId="17" hidden="1">'[2]mpmla wise pp0001'!#REF!</definedName>
    <definedName name="__123Graph_D" hidden="1">'[2]mpmla wise pp0001'!#REF!</definedName>
    <definedName name="__123Graph_E" hidden="1">'[2]mpmla wise pp0001'!$C$166:$C$172</definedName>
    <definedName name="__123Graph_F" localSheetId="17" hidden="1">'[2]mpmla wise pp0001'!#REF!</definedName>
    <definedName name="__123Graph_F" hidden="1">'[2]mpmla wise pp0001'!#REF!</definedName>
    <definedName name="__123Graph_X" localSheetId="17" hidden="1">'[2]mpmla wise pp0001'!#REF!</definedName>
    <definedName name="__123Graph_X" hidden="1">'[2]mpmla wise pp0001'!#REF!</definedName>
    <definedName name="__2_1_1_1" localSheetId="17">#REF!</definedName>
    <definedName name="__2_1_1_1">#REF!</definedName>
    <definedName name="_1" localSheetId="17">#REF!</definedName>
    <definedName name="_1">#REF!</definedName>
    <definedName name="_1_1" localSheetId="17">#REF!</definedName>
    <definedName name="_1_1">#REF!</definedName>
    <definedName name="_1_1_1" localSheetId="17">#REF!</definedName>
    <definedName name="_1_1_1">#REF!</definedName>
    <definedName name="_1_1_1_1" localSheetId="17">#REF!</definedName>
    <definedName name="_1_1_1_1">#REF!</definedName>
    <definedName name="_1_1_1_1_1" localSheetId="17">#REF!</definedName>
    <definedName name="_1_1_1_1_1">#REF!</definedName>
    <definedName name="_1_10" localSheetId="17">#REF!</definedName>
    <definedName name="_1_10">#REF!</definedName>
    <definedName name="_1_2" localSheetId="17">#REF!</definedName>
    <definedName name="_1_2">#REF!</definedName>
    <definedName name="_1_2_1" localSheetId="17">#REF!</definedName>
    <definedName name="_1_2_1">#REF!</definedName>
    <definedName name="_1_7" localSheetId="17">#REF!</definedName>
    <definedName name="_1_7">#REF!</definedName>
    <definedName name="_1_8" localSheetId="17">#REF!</definedName>
    <definedName name="_1_8">#REF!</definedName>
    <definedName name="_1_9" localSheetId="17">#REF!</definedName>
    <definedName name="_1_9">#REF!</definedName>
    <definedName name="_10Excel_BuiltIn__FilterDatabase_10_1" localSheetId="17">#REF!</definedName>
    <definedName name="_10Excel_BuiltIn__FilterDatabase_10_1">#REF!</definedName>
    <definedName name="_11Excel_BuiltIn__FilterDatabase_11_1" localSheetId="17">#REF!</definedName>
    <definedName name="_11Excel_BuiltIn__FilterDatabase_11_1">#REF!</definedName>
    <definedName name="_123" localSheetId="17" hidden="1">'[2]mpmla wise pp0001'!#REF!</definedName>
    <definedName name="_123" hidden="1">'[2]mpmla wise pp0001'!#REF!</definedName>
    <definedName name="_124" localSheetId="17" hidden="1">'[3]mpmla wise pp02_03'!#REF!</definedName>
    <definedName name="_124" hidden="1">'[3]mpmla wise pp02_03'!#REF!</definedName>
    <definedName name="_125" localSheetId="17" hidden="1">'[3]mpmla wise pp02_03'!#REF!</definedName>
    <definedName name="_125" hidden="1">'[3]mpmla wise pp02_03'!#REF!</definedName>
    <definedName name="_126" localSheetId="17" hidden="1">'[3]mpmla wise pp02_03'!#REF!</definedName>
    <definedName name="_126" hidden="1">'[3]mpmla wise pp02_03'!#REF!</definedName>
    <definedName name="_127" localSheetId="17" hidden="1">'[3]mpmla wise pp02_03'!#REF!</definedName>
    <definedName name="_127" hidden="1">'[3]mpmla wise pp02_03'!#REF!</definedName>
    <definedName name="_128" localSheetId="17" hidden="1">'[3]mpmla wise pp02_03'!#REF!</definedName>
    <definedName name="_128" hidden="1">'[3]mpmla wise pp02_03'!#REF!</definedName>
    <definedName name="_129" localSheetId="17" hidden="1">'[3]mpmla wise pp02_03'!#REF!</definedName>
    <definedName name="_129" hidden="1">'[3]mpmla wise pp02_03'!#REF!</definedName>
    <definedName name="_12Excel_BuiltIn__FilterDatabase_9_1" localSheetId="17">#REF!</definedName>
    <definedName name="_12Excel_BuiltIn__FilterDatabase_9_1">#REF!</definedName>
    <definedName name="_130" hidden="1">[4]zpF0001!$E$39:$E$78</definedName>
    <definedName name="_131" hidden="1">[4]zpF0001!$O$149:$O$158</definedName>
    <definedName name="_132" hidden="1">[4]zpF0001!$A$39:$CB$78</definedName>
    <definedName name="_135" localSheetId="17" hidden="1">'[5]mpmla wise pp01_02'!#REF!</definedName>
    <definedName name="_135" hidden="1">'[5]mpmla wise pp01_02'!#REF!</definedName>
    <definedName name="_13Excel_BuiltIn_Database_1" localSheetId="17">#REF!</definedName>
    <definedName name="_13Excel_BuiltIn_Database_1">#REF!</definedName>
    <definedName name="_142" localSheetId="17" hidden="1">'[5]mpmla wise pp01_02'!#REF!</definedName>
    <definedName name="_142" hidden="1">'[5]mpmla wise pp01_02'!#REF!</definedName>
    <definedName name="_14Excel_BuiltIn_Database_1_1" localSheetId="17">#REF!</definedName>
    <definedName name="_14Excel_BuiltIn_Database_1_1">#REF!</definedName>
    <definedName name="_15Excel_BuiltIn_Database_1_11_1" localSheetId="17">#REF!</definedName>
    <definedName name="_15Excel_BuiltIn_Database_1_11_1">#REF!</definedName>
    <definedName name="_16Excel_BuiltIn_Database_1_6_1" localSheetId="17">#REF!</definedName>
    <definedName name="_16Excel_BuiltIn_Database_1_6_1">#REF!</definedName>
    <definedName name="_2" localSheetId="17">[1]TLPPOCT!#REF!</definedName>
    <definedName name="_2">[1]TLPPOCT!#REF!</definedName>
    <definedName name="_2_1" localSheetId="17">[1]TLPPOCT!#REF!</definedName>
    <definedName name="_2_1">[1]TLPPOCT!#REF!</definedName>
    <definedName name="_2_1_1" localSheetId="17">[1]TLPPOCT!#REF!</definedName>
    <definedName name="_2_1_1">[1]TLPPOCT!#REF!</definedName>
    <definedName name="_2_1_1_1" localSheetId="17">[1]TLPPOCT!#REF!</definedName>
    <definedName name="_2_1_1_1">[1]TLPPOCT!#REF!</definedName>
    <definedName name="_2_1_1_1_1" localSheetId="17">[1]TLPPOCT!#REF!</definedName>
    <definedName name="_2_1_1_1_1">[1]TLPPOCT!#REF!</definedName>
    <definedName name="_2_10" localSheetId="17">[1]TLPPOCT!#REF!</definedName>
    <definedName name="_2_10">[1]TLPPOCT!#REF!</definedName>
    <definedName name="_2_2" localSheetId="17">[6]TLPPOCT!#REF!</definedName>
    <definedName name="_2_2">[6]TLPPOCT!#REF!</definedName>
    <definedName name="_2_2_1" localSheetId="17">[7]Recovered_Sheet5!#REF!</definedName>
    <definedName name="_2_2_1">[7]Recovered_Sheet5!#REF!</definedName>
    <definedName name="_2_7" localSheetId="17">[1]TLPPOCT!#REF!</definedName>
    <definedName name="_2_7">[1]TLPPOCT!#REF!</definedName>
    <definedName name="_2_8" localSheetId="17">[1]TLPPOCT!#REF!</definedName>
    <definedName name="_2_8">[1]TLPPOCT!#REF!</definedName>
    <definedName name="_2_9" localSheetId="17">[1]TLPPOCT!#REF!</definedName>
    <definedName name="_2_9">[1]TLPPOCT!#REF!</definedName>
    <definedName name="_3_2_1" localSheetId="17">[1]TLPPOCT!#REF!</definedName>
    <definedName name="_3_2_1">[1]TLPPOCT!#REF!</definedName>
    <definedName name="_4_2_1_1" localSheetId="17">[1]TLPPOCT!#REF!</definedName>
    <definedName name="_4_2_1_1">[1]TLPPOCT!#REF!</definedName>
    <definedName name="_5_a_1" localSheetId="17">#REF!</definedName>
    <definedName name="_5_a_1">#REF!</definedName>
    <definedName name="_6_a_1_1" localSheetId="17">#REF!</definedName>
    <definedName name="_6_a_1_1">#REF!</definedName>
    <definedName name="_7_b_1" localSheetId="17">#REF!</definedName>
    <definedName name="_7_b_1">#REF!</definedName>
    <definedName name="_8_b_1_1" localSheetId="17">#REF!</definedName>
    <definedName name="_8_b_1_1">#REF!</definedName>
    <definedName name="_9_p_1" localSheetId="17">#REF!</definedName>
    <definedName name="_9_p_1">#REF!</definedName>
    <definedName name="_a" localSheetId="17">#REF!</definedName>
    <definedName name="_a">#REF!</definedName>
    <definedName name="_a_1" localSheetId="17">#REF!</definedName>
    <definedName name="_a_1">#REF!</definedName>
    <definedName name="_a_1_1" localSheetId="17">#REF!</definedName>
    <definedName name="_a_1_1">#REF!</definedName>
    <definedName name="_a_1_1_1" localSheetId="17">#REF!</definedName>
    <definedName name="_a_1_1_1">#REF!</definedName>
    <definedName name="_a_1_11" localSheetId="17">#REF!</definedName>
    <definedName name="_a_1_11">#REF!</definedName>
    <definedName name="_a_1_6" localSheetId="17">#REF!</definedName>
    <definedName name="_a_1_6">#REF!</definedName>
    <definedName name="_b" localSheetId="17">#REF!</definedName>
    <definedName name="_b">#REF!</definedName>
    <definedName name="_b_1" localSheetId="17">#REF!</definedName>
    <definedName name="_b_1">#REF!</definedName>
    <definedName name="_b_1_1" localSheetId="17">#REF!</definedName>
    <definedName name="_b_1_1">#REF!</definedName>
    <definedName name="_b_1_1_1" localSheetId="17">#REF!</definedName>
    <definedName name="_b_1_1_1">#REF!</definedName>
    <definedName name="_Dist_Bin" localSheetId="17" hidden="1">#REF!</definedName>
    <definedName name="_Dist_Bin" hidden="1">#REF!</definedName>
    <definedName name="_Dist_Values" localSheetId="17" hidden="1">#REF!</definedName>
    <definedName name="_Dist_Values" hidden="1">#REF!</definedName>
    <definedName name="_Fill" localSheetId="17" hidden="1">#REF!</definedName>
    <definedName name="_Fill" hidden="1">#REF!</definedName>
    <definedName name="_xlnm._FilterDatabase" localSheetId="3" hidden="1">'MG SoP 03'!$A$7:$L$50</definedName>
    <definedName name="_Key1" hidden="1">[2]zpF0001!$E$39:$E$78</definedName>
    <definedName name="_Key2" hidden="1">[2]zpF0001!$O$149:$O$158</definedName>
    <definedName name="_key3" localSheetId="17" hidden="1">'[8]mpmla wise pp01_02'!#REF!</definedName>
    <definedName name="_key3" hidden="1">'[8]mpmla wise pp01_02'!#REF!</definedName>
    <definedName name="_Order1" hidden="1">255</definedName>
    <definedName name="_Order2" hidden="1">255</definedName>
    <definedName name="_p" localSheetId="17">#REF!</definedName>
    <definedName name="_p">#REF!</definedName>
    <definedName name="_p_1" localSheetId="17">#REF!</definedName>
    <definedName name="_p_1">#REF!</definedName>
    <definedName name="_p_1_1" localSheetId="17">#REF!</definedName>
    <definedName name="_p_1_1">#REF!</definedName>
    <definedName name="_S8" localSheetId="17">#REF!</definedName>
    <definedName name="_S8">#REF!</definedName>
    <definedName name="_S88" localSheetId="17">#REF!</definedName>
    <definedName name="_S88">#REF!</definedName>
    <definedName name="_S888" localSheetId="17">#REF!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localSheetId="17" hidden="1">'[8]mpmla wise pp01_02'!#REF!</definedName>
    <definedName name="aaa" hidden="1">'[8]mpmla wise pp01_02'!#REF!</definedName>
    <definedName name="Acti" hidden="1">{"'Sheet1'!$A$4386:$N$4591"}</definedName>
    <definedName name="agmeter" localSheetId="17">#REF!</definedName>
    <definedName name="agmeter">#REF!</definedName>
    <definedName name="agmeter_1" localSheetId="17">#REF!</definedName>
    <definedName name="agmeter_1">#REF!</definedName>
    <definedName name="agmeter_10" localSheetId="17">#REF!</definedName>
    <definedName name="agmeter_10">#REF!</definedName>
    <definedName name="agmeter_17" localSheetId="17">#REF!</definedName>
    <definedName name="agmeter_17">#REF!</definedName>
    <definedName name="agmeter_18" localSheetId="17">#REF!</definedName>
    <definedName name="agmeter_18">#REF!</definedName>
    <definedName name="agmeter_2" localSheetId="17">#REF!</definedName>
    <definedName name="agmeter_2">#REF!</definedName>
    <definedName name="agmeter_5" localSheetId="17">#REF!</definedName>
    <definedName name="agmeter_5">#REF!</definedName>
    <definedName name="agmeter_8" localSheetId="17">#REF!</definedName>
    <definedName name="agmeter_8">#REF!</definedName>
    <definedName name="agmeter_9" localSheetId="17">#REF!</definedName>
    <definedName name="agmeter_9">#REF!</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17">#REF!</definedName>
    <definedName name="ATCFMP_1_10">#REF!</definedName>
    <definedName name="ATCFMP_1_11" localSheetId="17">#REF!</definedName>
    <definedName name="ATCFMP_1_11">#REF!</definedName>
    <definedName name="ATCFMP_1_20">'[12]compar jgy'!$B$1:$H$259</definedName>
    <definedName name="ATCFMP_1_21">'[12]COMPARE AG'!$B$1:$H$147</definedName>
    <definedName name="ATCFMP_1_36" localSheetId="17">#REF!</definedName>
    <definedName name="ATCFMP_1_36">#REF!</definedName>
    <definedName name="ATCFMP_1_38" localSheetId="17">#REF!</definedName>
    <definedName name="ATCFMP_1_38">#REF!</definedName>
    <definedName name="ATCFMP_1_39" localSheetId="17">#REF!</definedName>
    <definedName name="ATCFMP_1_39">#REF!</definedName>
    <definedName name="ATCFMP_1_4" localSheetId="17">#REF!</definedName>
    <definedName name="ATCFMP_1_4">#REF!</definedName>
    <definedName name="ATCFMP_1_40" localSheetId="17">#REF!</definedName>
    <definedName name="ATCFMP_1_40">#REF!</definedName>
    <definedName name="ATCFMP_1_41" localSheetId="17">#REF!</definedName>
    <definedName name="ATCFMP_1_41">#REF!</definedName>
    <definedName name="ATCFMP_1_42" localSheetId="17">#REF!</definedName>
    <definedName name="ATCFMP_1_42">#REF!</definedName>
    <definedName name="ATCFMP_1_43" localSheetId="17">#REF!</definedName>
    <definedName name="ATCFMP_1_43">#REF!</definedName>
    <definedName name="ATCFMP_1_5" localSheetId="17">#REF!</definedName>
    <definedName name="ATCFMP_1_5">#REF!</definedName>
    <definedName name="ATCFMP_1_6" localSheetId="17">#REF!</definedName>
    <definedName name="ATCFMP_1_6">#REF!</definedName>
    <definedName name="ATCFMP_1_9" localSheetId="17">#REF!</definedName>
    <definedName name="ATCFMP_1_9">#REF!</definedName>
    <definedName name="ATCFMP_10_6" localSheetId="17">#REF!</definedName>
    <definedName name="ATCFMP_10_6">#REF!</definedName>
    <definedName name="ATCFMP_11_6" localSheetId="17">#REF!</definedName>
    <definedName name="ATCFMP_11_6">#REF!</definedName>
    <definedName name="ATCFMP_12" localSheetId="17">#REF!</definedName>
    <definedName name="ATCFMP_12">#REF!</definedName>
    <definedName name="ATCFMP_12_6" localSheetId="17">#REF!</definedName>
    <definedName name="ATCFMP_12_6">#REF!</definedName>
    <definedName name="ATCFMP_2" localSheetId="17">#REF!</definedName>
    <definedName name="ATCFMP_2">#REF!</definedName>
    <definedName name="ATCFMP_2_10" localSheetId="17">#REF!</definedName>
    <definedName name="ATCFMP_2_10">#REF!</definedName>
    <definedName name="ATCFMP_2_11" localSheetId="17">#REF!</definedName>
    <definedName name="ATCFMP_2_11">#REF!</definedName>
    <definedName name="ATCFMP_2_16" localSheetId="17">#REF!</definedName>
    <definedName name="ATCFMP_2_16">#REF!</definedName>
    <definedName name="ATCFMP_2_36" localSheetId="17">#REF!</definedName>
    <definedName name="ATCFMP_2_36">#REF!</definedName>
    <definedName name="ATCFMP_2_39" localSheetId="17">#REF!</definedName>
    <definedName name="ATCFMP_2_39">#REF!</definedName>
    <definedName name="ATCFMP_2_41" localSheetId="17">#REF!</definedName>
    <definedName name="ATCFMP_2_41">#REF!</definedName>
    <definedName name="ATCFMP_2_5" localSheetId="17">#REF!</definedName>
    <definedName name="ATCFMP_2_5">#REF!</definedName>
    <definedName name="ATCFMP_2_6" localSheetId="17">#REF!</definedName>
    <definedName name="ATCFMP_2_6">#REF!</definedName>
    <definedName name="ATCFMP_2_9" localSheetId="17">#REF!</definedName>
    <definedName name="ATCFMP_2_9">#REF!</definedName>
    <definedName name="ATCFMP_20">'[12]compar jgy'!$B$1:$H$105</definedName>
    <definedName name="ATCFMP_21">'[12]COMPARE AG'!$B$1:$H$106</definedName>
    <definedName name="ATCFMP_3" localSheetId="17">#REF!</definedName>
    <definedName name="ATCFMP_3">#REF!</definedName>
    <definedName name="ATCFMP_3_10" localSheetId="17">#REF!</definedName>
    <definedName name="ATCFMP_3_10">#REF!</definedName>
    <definedName name="ATCFMP_3_11" localSheetId="17">#REF!</definedName>
    <definedName name="ATCFMP_3_11">#REF!</definedName>
    <definedName name="ATCFMP_3_16" localSheetId="17">#REF!</definedName>
    <definedName name="ATCFMP_3_16">#REF!</definedName>
    <definedName name="ATCFMP_3_39" localSheetId="17">#REF!</definedName>
    <definedName name="ATCFMP_3_39">#REF!</definedName>
    <definedName name="ATCFMP_3_41" localSheetId="17">#REF!</definedName>
    <definedName name="ATCFMP_3_41">#REF!</definedName>
    <definedName name="ATCFMP_3_5" localSheetId="17">#REF!</definedName>
    <definedName name="ATCFMP_3_5">#REF!</definedName>
    <definedName name="ATCFMP_3_6" localSheetId="17">#REF!</definedName>
    <definedName name="ATCFMP_3_6">#REF!</definedName>
    <definedName name="ATCFMP_3_9" localSheetId="17">#REF!</definedName>
    <definedName name="ATCFMP_3_9">#REF!</definedName>
    <definedName name="ATCFMP_36" localSheetId="17">#REF!</definedName>
    <definedName name="ATCFMP_36">#REF!</definedName>
    <definedName name="ATCFMP_38" localSheetId="17">#REF!</definedName>
    <definedName name="ATCFMP_38">#REF!</definedName>
    <definedName name="ATCFMP_39" localSheetId="17">#REF!</definedName>
    <definedName name="ATCFMP_39">#REF!</definedName>
    <definedName name="ATCFMP_4" localSheetId="17">#REF!</definedName>
    <definedName name="ATCFMP_4">#REF!</definedName>
    <definedName name="ATCFMP_4_5" localSheetId="17">#REF!</definedName>
    <definedName name="ATCFMP_4_5">#REF!</definedName>
    <definedName name="ATCFMP_4_6" localSheetId="17">#REF!</definedName>
    <definedName name="ATCFMP_4_6">#REF!</definedName>
    <definedName name="ATCFMP_4_9" localSheetId="17">#REF!</definedName>
    <definedName name="ATCFMP_4_9">#REF!</definedName>
    <definedName name="ATCFMP_40" localSheetId="17">#REF!</definedName>
    <definedName name="ATCFMP_40">#REF!</definedName>
    <definedName name="ATCFMP_41" localSheetId="17">#REF!</definedName>
    <definedName name="ATCFMP_41">#REF!</definedName>
    <definedName name="ATCFMP_42" localSheetId="17">#REF!</definedName>
    <definedName name="ATCFMP_42">#REF!</definedName>
    <definedName name="ATCFMP_43" localSheetId="17">#REF!</definedName>
    <definedName name="ATCFMP_43">#REF!</definedName>
    <definedName name="ATCFMP_5_5" localSheetId="17">#REF!</definedName>
    <definedName name="ATCFMP_5_5">#REF!</definedName>
    <definedName name="ATCFMP_5_6" localSheetId="17">#REF!</definedName>
    <definedName name="ATCFMP_5_6">#REF!</definedName>
    <definedName name="ATCFMP_5_9" localSheetId="17">#REF!</definedName>
    <definedName name="ATCFMP_5_9">#REF!</definedName>
    <definedName name="ATCFMP_6_5" localSheetId="17">#REF!</definedName>
    <definedName name="ATCFMP_6_5">#REF!</definedName>
    <definedName name="ATCFMP_6_6" localSheetId="17">#REF!</definedName>
    <definedName name="ATCFMP_6_6">#REF!</definedName>
    <definedName name="ATCFMP_6_9" localSheetId="17">#REF!</definedName>
    <definedName name="ATCFMP_6_9">#REF!</definedName>
    <definedName name="ATCFMP_7_6" localSheetId="17">#REF!</definedName>
    <definedName name="ATCFMP_7_6">#REF!</definedName>
    <definedName name="ATCFMP_8_6" localSheetId="17">#REF!</definedName>
    <definedName name="ATCFMP_8_6">#REF!</definedName>
    <definedName name="ATCFMP_9_6" localSheetId="17">#REF!</definedName>
    <definedName name="ATCFMP_9_6">#REF!</definedName>
    <definedName name="CMTHLOSS_12" localSheetId="17">#REF!</definedName>
    <definedName name="CMTHLOSS_12">#REF!</definedName>
    <definedName name="CMTHLOSS_2" localSheetId="17">#REF!</definedName>
    <definedName name="CMTHLOSS_2">#REF!</definedName>
    <definedName name="CMTHLOSS_3" localSheetId="17">#REF!</definedName>
    <definedName name="CMTHLOSS_3">#REF!</definedName>
    <definedName name="CMTHLOSS_36" localSheetId="17">#REF!</definedName>
    <definedName name="CMTHLOSS_36">#REF!</definedName>
    <definedName name="ControlOfCisternCapacityInLitres" localSheetId="17">#REF!</definedName>
    <definedName name="ControlOfCisternCapacityInLitres">#REF!</definedName>
    <definedName name="CTDCOMP_2" localSheetId="17">#REF!</definedName>
    <definedName name="CTDCOMP_2">#REF!</definedName>
    <definedName name="CTDCOMP_3" localSheetId="17">#REF!</definedName>
    <definedName name="CTDCOMP_3">#REF!</definedName>
    <definedName name="cwctat" localSheetId="17">#REF!</definedName>
    <definedName name="cwctat">#REF!</definedName>
    <definedName name="cwctat_1" localSheetId="17">#REF!</definedName>
    <definedName name="cwctat_1">#REF!</definedName>
    <definedName name="cwctat_11" localSheetId="17">#REF!</definedName>
    <definedName name="cwctat_11">#REF!</definedName>
    <definedName name="cwctat_2" localSheetId="17">#REF!</definedName>
    <definedName name="cwctat_2">#REF!</definedName>
    <definedName name="cwctat_6" localSheetId="17">#REF!</definedName>
    <definedName name="cwctat_6">#REF!</definedName>
    <definedName name="cwctat_7" localSheetId="17">#REF!</definedName>
    <definedName name="cwctat_7">#REF!</definedName>
    <definedName name="CYPMNT_2" localSheetId="17">#REF!</definedName>
    <definedName name="CYPMNT_2">#REF!</definedName>
    <definedName name="CYPMNT_3" localSheetId="17">#REF!</definedName>
    <definedName name="CYPMNT_3">#REF!</definedName>
    <definedName name="CYPMNT_36" localSheetId="17">#REF!</definedName>
    <definedName name="CYPMNT_36">#REF!</definedName>
    <definedName name="D" localSheetId="17">#REF!</definedName>
    <definedName name="D">#REF!</definedName>
    <definedName name="D_1" localSheetId="17">#REF!</definedName>
    <definedName name="D_1">#REF!</definedName>
    <definedName name="D_11" localSheetId="17">#REF!</definedName>
    <definedName name="D_11">#REF!</definedName>
    <definedName name="D_2" localSheetId="17">#REF!</definedName>
    <definedName name="D_2">#REF!</definedName>
    <definedName name="D_6" localSheetId="17">#REF!</definedName>
    <definedName name="D_6">#REF!</definedName>
    <definedName name="D_7" localSheetId="17">#REF!</definedName>
    <definedName name="D_7">#REF!</definedName>
    <definedName name="_xlnm.Database" localSheetId="17">#REF!</definedName>
    <definedName name="_xlnm.Database">#REF!</definedName>
    <definedName name="DATE" localSheetId="17">[13]LMAIN!#REF!</definedName>
    <definedName name="DATE">[13]LMAIN!#REF!</definedName>
    <definedName name="DATE_1" localSheetId="17">[13]LMAIN!#REF!</definedName>
    <definedName name="DATE_1">[13]LMAIN!#REF!</definedName>
    <definedName name="DATE1" localSheetId="17">[13]LMAIN!#REF!</definedName>
    <definedName name="DATE1">[13]LMAIN!#REF!</definedName>
    <definedName name="DATE1_1" localSheetId="17">[13]LMAIN!#REF!</definedName>
    <definedName name="DATE1_1">[13]LMAIN!#REF!</definedName>
    <definedName name="dfd" hidden="1">{"'Sheet1'!$A$4386:$N$4591"}</definedName>
    <definedName name="DMTHLOS_17" localSheetId="17">#REF!</definedName>
    <definedName name="DMTHLOS_17">#REF!</definedName>
    <definedName name="Document_array_3">NA()</definedName>
    <definedName name="DT" localSheetId="17">#REF!</definedName>
    <definedName name="DT">#REF!</definedName>
    <definedName name="DT_1" localSheetId="17">#REF!</definedName>
    <definedName name="DT_1">#REF!</definedName>
    <definedName name="DT_11" localSheetId="17">#REF!</definedName>
    <definedName name="DT_11">#REF!</definedName>
    <definedName name="DT_2" localSheetId="17">#REF!</definedName>
    <definedName name="DT_2">#REF!</definedName>
    <definedName name="DT_6" localSheetId="17">#REF!</definedName>
    <definedName name="DT_6">#REF!</definedName>
    <definedName name="DT_7" localSheetId="17">#REF!</definedName>
    <definedName name="DT_7">#REF!</definedName>
    <definedName name="DTT" localSheetId="17">#REF!</definedName>
    <definedName name="DTT">#REF!</definedName>
    <definedName name="DTT_1" localSheetId="17">#REF!</definedName>
    <definedName name="DTT_1">#REF!</definedName>
    <definedName name="DTT_11" localSheetId="17">#REF!</definedName>
    <definedName name="DTT_11">#REF!</definedName>
    <definedName name="DTT_2" localSheetId="17">#REF!</definedName>
    <definedName name="DTT_2">#REF!</definedName>
    <definedName name="DTT_6" localSheetId="17">#REF!</definedName>
    <definedName name="DTT_6">#REF!</definedName>
    <definedName name="DTT_7" localSheetId="17">#REF!</definedName>
    <definedName name="DTT_7">#REF!</definedName>
    <definedName name="Excel_BuiltIn__FilterDatabase_1" localSheetId="17">#REF!</definedName>
    <definedName name="Excel_BuiltIn__FilterDatabase_1">#REF!</definedName>
    <definedName name="Excel_BuiltIn__FilterDatabase_1_1" localSheetId="17">#REF!</definedName>
    <definedName name="Excel_BuiltIn__FilterDatabase_1_1">#REF!</definedName>
    <definedName name="Excel_BuiltIn__FilterDatabase_1_1_1" localSheetId="17">#REF!</definedName>
    <definedName name="Excel_BuiltIn__FilterDatabase_1_1_1">#REF!</definedName>
    <definedName name="Excel_BuiltIn__FilterDatabase_1_10" localSheetId="17">#REF!</definedName>
    <definedName name="Excel_BuiltIn__FilterDatabase_1_10">#REF!</definedName>
    <definedName name="Excel_BuiltIn__FilterDatabase_1_11" localSheetId="17">#REF!</definedName>
    <definedName name="Excel_BuiltIn__FilterDatabase_1_11">#REF!</definedName>
    <definedName name="Excel_BuiltIn__FilterDatabase_1_6" localSheetId="17">#REF!</definedName>
    <definedName name="Excel_BuiltIn__FilterDatabase_1_6">#REF!</definedName>
    <definedName name="Excel_BuiltIn__FilterDatabase_1_9" localSheetId="17">#REF!</definedName>
    <definedName name="Excel_BuiltIn__FilterDatabase_1_9">#REF!</definedName>
    <definedName name="Excel_BuiltIn__FilterDatabase_10" localSheetId="17">#REF!</definedName>
    <definedName name="Excel_BuiltIn__FilterDatabase_10">#REF!</definedName>
    <definedName name="Excel_BuiltIn__FilterDatabase_11" localSheetId="17">#REF!</definedName>
    <definedName name="Excel_BuiltIn__FilterDatabase_11">#REF!</definedName>
    <definedName name="Excel_BuiltIn__FilterDatabase_11_1" localSheetId="17">#REF!</definedName>
    <definedName name="Excel_BuiltIn__FilterDatabase_11_1">#REF!</definedName>
    <definedName name="Excel_BuiltIn__FilterDatabase_13" localSheetId="17">#REF!</definedName>
    <definedName name="Excel_BuiltIn__FilterDatabase_13">#REF!</definedName>
    <definedName name="Excel_BuiltIn__FilterDatabase_15" localSheetId="17">#REF!</definedName>
    <definedName name="Excel_BuiltIn__FilterDatabase_15">#REF!</definedName>
    <definedName name="Excel_BuiltIn__FilterDatabase_17" localSheetId="17">#REF!</definedName>
    <definedName name="Excel_BuiltIn__FilterDatabase_17">#REF!</definedName>
    <definedName name="Excel_BuiltIn__FilterDatabase_17_10" localSheetId="17">#REF!</definedName>
    <definedName name="Excel_BuiltIn__FilterDatabase_17_10">#REF!</definedName>
    <definedName name="Excel_BuiltIn__FilterDatabase_17_11" localSheetId="17">#REF!</definedName>
    <definedName name="Excel_BuiltIn__FilterDatabase_17_11">#REF!</definedName>
    <definedName name="Excel_BuiltIn__FilterDatabase_17_8" localSheetId="17">#REF!</definedName>
    <definedName name="Excel_BuiltIn__FilterDatabase_17_8">#REF!</definedName>
    <definedName name="Excel_BuiltIn__FilterDatabase_17_9" localSheetId="17">#REF!</definedName>
    <definedName name="Excel_BuiltIn__FilterDatabase_17_9">#REF!</definedName>
    <definedName name="Excel_BuiltIn__FilterDatabase_18" localSheetId="17">#REF!</definedName>
    <definedName name="Excel_BuiltIn__FilterDatabase_18">#REF!</definedName>
    <definedName name="Excel_BuiltIn__FilterDatabase_18_10" localSheetId="17">#REF!</definedName>
    <definedName name="Excel_BuiltIn__FilterDatabase_18_10">#REF!</definedName>
    <definedName name="Excel_BuiltIn__FilterDatabase_18_11" localSheetId="17">#REF!</definedName>
    <definedName name="Excel_BuiltIn__FilterDatabase_18_11">#REF!</definedName>
    <definedName name="Excel_BuiltIn__FilterDatabase_18_8" localSheetId="17">#REF!</definedName>
    <definedName name="Excel_BuiltIn__FilterDatabase_18_8">#REF!</definedName>
    <definedName name="Excel_BuiltIn__FilterDatabase_18_9" localSheetId="17">#REF!</definedName>
    <definedName name="Excel_BuiltIn__FilterDatabase_18_9">#REF!</definedName>
    <definedName name="Excel_BuiltIn__FilterDatabase_2" localSheetId="17">#REF!</definedName>
    <definedName name="Excel_BuiltIn__FilterDatabase_2">#REF!</definedName>
    <definedName name="Excel_BuiltIn__FilterDatabase_36" localSheetId="17">#REF!</definedName>
    <definedName name="Excel_BuiltIn__FilterDatabase_36">#REF!</definedName>
    <definedName name="Excel_BuiltIn__FilterDatabase_4" localSheetId="17">[14]PRO_39_C!#REF!</definedName>
    <definedName name="Excel_BuiltIn__FilterDatabase_4">[14]PRO_39_C!#REF!</definedName>
    <definedName name="Excel_BuiltIn__FilterDatabase_9" localSheetId="17">#REF!</definedName>
    <definedName name="Excel_BuiltIn__FilterDatabase_9">#REF!</definedName>
    <definedName name="Excel_BuiltIn_Database" localSheetId="17">#REF!</definedName>
    <definedName name="Excel_BuiltIn_Database">#REF!</definedName>
    <definedName name="Excel_BuiltIn_Database_1" localSheetId="17">#REF!</definedName>
    <definedName name="Excel_BuiltIn_Database_1">#REF!</definedName>
    <definedName name="Excel_BuiltIn_Database_1_1" localSheetId="17">#REF!</definedName>
    <definedName name="Excel_BuiltIn_Database_1_1">#REF!</definedName>
    <definedName name="Excel_BuiltIn_Database_1_1_1" localSheetId="17">#REF!</definedName>
    <definedName name="Excel_BuiltIn_Database_1_1_1">#REF!</definedName>
    <definedName name="Excel_BuiltIn_Database_1_11" localSheetId="17">#REF!</definedName>
    <definedName name="Excel_BuiltIn_Database_1_11">#REF!</definedName>
    <definedName name="Excel_BuiltIn_Database_1_6" localSheetId="17">#REF!</definedName>
    <definedName name="Excel_BuiltIn_Database_1_6">#REF!</definedName>
    <definedName name="Excel_BuiltIn_Database_15" localSheetId="17">#REF!</definedName>
    <definedName name="Excel_BuiltIn_Database_15">#REF!</definedName>
    <definedName name="Excel_BuiltIn_Database_16" localSheetId="17">#REF!</definedName>
    <definedName name="Excel_BuiltIn_Database_16">#REF!</definedName>
    <definedName name="Excel_BuiltIn_Database_17" localSheetId="17">#REF!</definedName>
    <definedName name="Excel_BuiltIn_Database_17">#REF!</definedName>
    <definedName name="Excel_BuiltIn_Database_18" localSheetId="17">#REF!</definedName>
    <definedName name="Excel_BuiltIn_Database_18">#REF!</definedName>
    <definedName name="Excel_BuiltIn_Database_20" localSheetId="17">#REF!</definedName>
    <definedName name="Excel_BuiltIn_Database_20">#REF!</definedName>
    <definedName name="Excel_BuiltIn_Print_Area" localSheetId="17">#REF!</definedName>
    <definedName name="Excel_BuiltIn_Print_Area">#REF!</definedName>
    <definedName name="Excel_BuiltIn_Print_Area_1" localSheetId="17">#REF!</definedName>
    <definedName name="Excel_BuiltIn_Print_Area_1">#REF!</definedName>
    <definedName name="Excel_BuiltIn_Print_Area_1_1" localSheetId="17">#REF!</definedName>
    <definedName name="Excel_BuiltIn_Print_Area_1_1">#REF!</definedName>
    <definedName name="Excel_BuiltIn_Print_Area_1_11" localSheetId="17">#REF!</definedName>
    <definedName name="Excel_BuiltIn_Print_Area_1_11">#REF!</definedName>
    <definedName name="Excel_BuiltIn_Print_Area_13_1" localSheetId="17">#REF!</definedName>
    <definedName name="Excel_BuiltIn_Print_Area_13_1">#REF!</definedName>
    <definedName name="Excel_BuiltIn_Print_Area_15_1" localSheetId="17">#REF!</definedName>
    <definedName name="Excel_BuiltIn_Print_Area_15_1">#REF!</definedName>
    <definedName name="Excel_BuiltIn_Print_Area_2" localSheetId="17">#REF!</definedName>
    <definedName name="Excel_BuiltIn_Print_Area_2">#REF!</definedName>
    <definedName name="Excel_BuiltIn_Print_Area_3_1" localSheetId="17">#REF!</definedName>
    <definedName name="Excel_BuiltIn_Print_Area_3_1">#REF!</definedName>
    <definedName name="Excel_BuiltIn_Print_Area_4" localSheetId="17">[15]REPORT!#REF!</definedName>
    <definedName name="Excel_BuiltIn_Print_Area_4">[15]REPORT!#REF!</definedName>
    <definedName name="Excel_BuiltIn_Print_Area_4_1" localSheetId="17">#REF!</definedName>
    <definedName name="Excel_BuiltIn_Print_Area_4_1">#REF!</definedName>
    <definedName name="Excel_BuiltIn_Print_Area_5_1" localSheetId="17">#REF!</definedName>
    <definedName name="Excel_BuiltIn_Print_Area_5_1">#REF!</definedName>
    <definedName name="Excel_BuiltIn_Print_Area_6_1" localSheetId="17">#REF!</definedName>
    <definedName name="Excel_BuiltIn_Print_Area_6_1">#REF!</definedName>
    <definedName name="Excel_BuiltIn_Print_Area_9" localSheetId="17">#REF!</definedName>
    <definedName name="Excel_BuiltIn_Print_Area_9">#REF!</definedName>
    <definedName name="Excel_BuiltIn_Print_Area_9_1" localSheetId="17">#REF!</definedName>
    <definedName name="Excel_BuiltIn_Print_Area_9_1">#REF!</definedName>
    <definedName name="Excel_BuiltIn_Print_Area_9_11" localSheetId="17">#REF!</definedName>
    <definedName name="Excel_BuiltIn_Print_Area_9_11">#REF!</definedName>
    <definedName name="Excel_BuiltIn_Print_Area_9_6" localSheetId="17">#REF!</definedName>
    <definedName name="Excel_BuiltIn_Print_Area_9_6">#REF!</definedName>
    <definedName name="Excel_BuiltIn_Print_Titles_10_1" localSheetId="17">#REF!,#REF!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17">#REF!</definedName>
    <definedName name="Excel_BuiltIn_Print_Titles_15_1">#REF!</definedName>
    <definedName name="Excel_BuiltIn_Print_Titles_2" localSheetId="17">'[18]T_D COMP'!$A$1:$B$65536,'[18]T_D COMP'!#REF!</definedName>
    <definedName name="Excel_BuiltIn_Print_Titles_2">'[18]T_D COMP'!$A$1:$B$65536,'[18]T_D COMP'!#REF!</definedName>
    <definedName name="Excel_BuiltIn_Print_Titles_2_1" localSheetId="17">'[18]T_D COMP'!$A$1:$B$65536,'[18]T_D COMP'!#REF!</definedName>
    <definedName name="Excel_BuiltIn_Print_Titles_2_1">'[18]T_D COMP'!$A$1:$B$65536,'[18]T_D COMP'!#REF!</definedName>
    <definedName name="Excel_BuiltIn_Print_Titles_2_10" localSheetId="17">'[18]T_D COMP'!$A$1:$B$65536,'[18]T_D COMP'!#REF!</definedName>
    <definedName name="Excel_BuiltIn_Print_Titles_2_10">'[18]T_D COMP'!$A$1:$B$65536,'[18]T_D COMP'!#REF!</definedName>
    <definedName name="Excel_BuiltIn_Print_Titles_2_7" localSheetId="17">'[18]T_D COMP'!$A$1:$B$65536,'[18]T_D COMP'!#REF!</definedName>
    <definedName name="Excel_BuiltIn_Print_Titles_2_7">'[18]T_D COMP'!$A$1:$B$65536,'[18]T_D COMP'!#REF!</definedName>
    <definedName name="Excel_BuiltIn_Print_Titles_2_8" localSheetId="17">'[18]T_D COMP'!$A$1:$B$65536,'[18]T_D COMP'!#REF!</definedName>
    <definedName name="Excel_BuiltIn_Print_Titles_2_8">'[18]T_D COMP'!$A$1:$B$65536,'[18]T_D COMP'!#REF!</definedName>
    <definedName name="Excel_BuiltIn_Print_Titles_2_9" localSheetId="17">'[18]T_D COMP'!$A$1:$B$65536,'[18]T_D COMP'!#REF!</definedName>
    <definedName name="Excel_BuiltIn_Print_Titles_2_9">'[18]T_D COMP'!$A$1:$B$65536,'[18]T_D COMP'!#REF!</definedName>
    <definedName name="Excel_BuiltIn_Print_Titles_3" localSheetId="17">#REF!</definedName>
    <definedName name="Excel_BuiltIn_Print_Titles_3">#REF!</definedName>
    <definedName name="Excel_BuiltIn_Print_Titles_4" localSheetId="17">[15]REPORT!#REF!,[15]REPORT!#REF!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17">#REF!</definedName>
    <definedName name="H">#REF!</definedName>
    <definedName name="hht" hidden="1">{"'Sheet1'!$A$4386:$N$4591"}</definedName>
    <definedName name="HT" hidden="1">{"'Sheet1'!$A$4386:$N$4591"}</definedName>
    <definedName name="HTML_CodePage" hidden="1">1252</definedName>
    <definedName name="HTML_Control" hidden="1">{"'Sheet1'!$A$4386:$N$4591"}</definedName>
    <definedName name="HTML_Control_1" hidden="1">{"'Sheet1'!$A$4386:$N$4591"}</definedName>
    <definedName name="HTML_Control_2" hidden="1">{"'Sheet1'!$A$4386:$N$4591"}</definedName>
    <definedName name="HTML_Control_3" hidden="1">{"'Sheet1'!$A$4386:$N$4591"}</definedName>
    <definedName name="HTML_Control_4"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hidden="1">{"'Sheet1'!$A$4386:$N$4591"}</definedName>
    <definedName name="jhm" localSheetId="17" hidden="1">'[5]mpmla wise pp01_02'!#REF!</definedName>
    <definedName name="jhm" hidden="1">'[5]mpmla wise pp01_02'!#REF!</definedName>
    <definedName name="jjj" hidden="1">{"'Sheet1'!$A$4386:$N$4591"}</definedName>
    <definedName name="ltg" localSheetId="17" hidden="1">#REF!</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17">#REF!</definedName>
    <definedName name="OO">#REF!</definedName>
    <definedName name="oooo" localSheetId="17">#REF!</definedName>
    <definedName name="oooo">#REF!</definedName>
    <definedName name="P8V" localSheetId="17">#REF!</definedName>
    <definedName name="P8V">#REF!</definedName>
    <definedName name="po" hidden="1">[2]zpF0001!$E$39:$E$78</definedName>
    <definedName name="pptat" localSheetId="17">#REF!</definedName>
    <definedName name="pptat">#REF!</definedName>
    <definedName name="pptat_1" localSheetId="17">#REF!</definedName>
    <definedName name="pptat_1">#REF!</definedName>
    <definedName name="pptat_11" localSheetId="17">#REF!</definedName>
    <definedName name="pptat_11">#REF!</definedName>
    <definedName name="pptat_2" localSheetId="17">#REF!</definedName>
    <definedName name="pptat_2">#REF!</definedName>
    <definedName name="pptat_6" localSheetId="17">#REF!</definedName>
    <definedName name="pptat_6">#REF!</definedName>
    <definedName name="pptat_7" localSheetId="17">#REF!</definedName>
    <definedName name="pptat_7">#REF!</definedName>
    <definedName name="PR5IND3" localSheetId="17">#REF!</definedName>
    <definedName name="PR5IND3">#REF!</definedName>
    <definedName name="PR5IND3_1" localSheetId="17">#REF!</definedName>
    <definedName name="PR5IND3_1">#REF!</definedName>
    <definedName name="PR5IND5" localSheetId="17">#REF!</definedName>
    <definedName name="PR5IND5">#REF!</definedName>
    <definedName name="PR5IND5_1" localSheetId="17">#REF!</definedName>
    <definedName name="PR5IND5_1">#REF!</definedName>
    <definedName name="PR5LTG3" localSheetId="17">#REF!</definedName>
    <definedName name="PR5LTG3">#REF!</definedName>
    <definedName name="PR5LTG3_1" localSheetId="17">#REF!</definedName>
    <definedName name="PR5LTG3_1">#REF!</definedName>
    <definedName name="PR5LTG5" localSheetId="17">#REF!</definedName>
    <definedName name="PR5LTG5">#REF!</definedName>
    <definedName name="PR5LTG5_1" localSheetId="17">#REF!</definedName>
    <definedName name="PR5LTG5_1">#REF!</definedName>
    <definedName name="_xlnm.Print_Area" localSheetId="13">' SoP - 15 '!$B$2:$H$9</definedName>
    <definedName name="_xlnm.Print_Area" localSheetId="14">' SoP 16'!$A$1:$H$31</definedName>
    <definedName name="_xlnm.Print_Area" localSheetId="5">'MG SoP - 05 '!$A$1:$G$12</definedName>
    <definedName name="_xlnm.Print_Area" localSheetId="3">'MG SoP 03'!$A$1:$I$49</definedName>
    <definedName name="_xlnm.Print_Area" localSheetId="4">'MG SoP 04'!$A$1:$D$12</definedName>
    <definedName name="_xlnm.Print_Area" localSheetId="10">'SOP 11'!$A$1:$J$9</definedName>
    <definedName name="_xlnm.Print_Area" localSheetId="11">'SOP 12'!$A$1:$H$9</definedName>
    <definedName name="_xlnm.Print_Area" localSheetId="12">'SOP 13'!$A$1:$F$9</definedName>
    <definedName name="PRINT_AREA_MI" localSheetId="17">#REF!</definedName>
    <definedName name="PRINT_AREA_MI">#REF!</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hidden="1">{"'Sheet1'!$A$4386:$N$4591"}</definedName>
    <definedName name="REN" localSheetId="17">[23]SUM_04_05!#REF!</definedName>
    <definedName name="REN">[23]SUM_04_05!#REF!</definedName>
    <definedName name="RngSteel">[24]CDSteelMaster!$B$3:$S$12</definedName>
    <definedName name="S" localSheetId="17">#REF!</definedName>
    <definedName name="S">#REF!</definedName>
    <definedName name="S_1" localSheetId="17">#REF!</definedName>
    <definedName name="S_1">#REF!</definedName>
    <definedName name="S_11" localSheetId="17">#REF!</definedName>
    <definedName name="S_11">#REF!</definedName>
    <definedName name="S_2" localSheetId="17">#REF!</definedName>
    <definedName name="S_2">#REF!</definedName>
    <definedName name="S_6" localSheetId="17">#REF!</definedName>
    <definedName name="S_6">#REF!</definedName>
    <definedName name="S_7" localSheetId="17">#REF!</definedName>
    <definedName name="S_7">#REF!</definedName>
    <definedName name="SI_1" localSheetId="17">#REF!</definedName>
    <definedName name="SI_1">#REF!</definedName>
    <definedName name="SI_2" localSheetId="17">#REF!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17">#REF!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 localSheetId="17">#REF!</definedName>
    <definedName name="TC">#REF!</definedName>
    <definedName name="TC_1" localSheetId="17">#REF!</definedName>
    <definedName name="TC_1">#REF!</definedName>
    <definedName name="TC_11" localSheetId="17">#REF!</definedName>
    <definedName name="TC_11">#REF!</definedName>
    <definedName name="TC_2" localSheetId="17">#REF!</definedName>
    <definedName name="TC_2">#REF!</definedName>
    <definedName name="TC_6" localSheetId="17">#REF!</definedName>
    <definedName name="TC_6">#REF!</definedName>
    <definedName name="TC_7" localSheetId="17">#REF!</definedName>
    <definedName name="TC_7">#REF!</definedName>
    <definedName name="temp" hidden="1">{"'Sheet1'!$A$4386:$N$4591"}</definedName>
    <definedName name="TRANS" hidden="1">{"'Sheet1'!$A$4386:$N$4591"}</definedName>
    <definedName name="TRANS_1" hidden="1">{"'Sheet1'!$A$4386:$N$4591"}</definedName>
    <definedName name="TRANS_2" hidden="1">{"'Sheet1'!$A$4386:$N$4591"}</definedName>
    <definedName name="TRANS_3" hidden="1">{"'Sheet1'!$A$4386:$N$4591"}</definedName>
    <definedName name="TRANS_4" hidden="1">{"'Sheet1'!$A$4386:$N$4591"}</definedName>
    <definedName name="TRANS_5" hidden="1">{"'Sheet1'!$A$4386:$N$4591"}</definedName>
    <definedName name="TST" hidden="1">'[2]mpmla wise pp0001'!$B$166:$B$172</definedName>
    <definedName name="TT" localSheetId="10">'SOP 11'!$E$8</definedName>
    <definedName name="ty" localSheetId="17">#REF!</definedName>
    <definedName name="ty">#REF!</definedName>
    <definedName name="uyuy" localSheetId="17" hidden="1">#REF!</definedName>
    <definedName name="uyuy" hidden="1">#REF!</definedName>
    <definedName name="VG" hidden="1">{"'Sheet1'!$A$4386:$N$4591"}</definedName>
    <definedName name="wctat" localSheetId="17">#REF!</definedName>
    <definedName name="wctat">#REF!</definedName>
    <definedName name="wctat_1" localSheetId="17">#REF!</definedName>
    <definedName name="wctat_1">#REF!</definedName>
    <definedName name="wctat_11" localSheetId="17">#REF!</definedName>
    <definedName name="wctat_11">#REF!</definedName>
    <definedName name="wctat_2" localSheetId="17">#REF!</definedName>
    <definedName name="wctat_2">#REF!</definedName>
    <definedName name="wctat_6" localSheetId="17">#REF!</definedName>
    <definedName name="wctat_6">#REF!</definedName>
    <definedName name="wctat_7" localSheetId="17">#REF!</definedName>
    <definedName name="wctat_7">#REF!</definedName>
    <definedName name="weree" localSheetId="17">#REF!</definedName>
    <definedName name="weree">#REF!</definedName>
    <definedName name="work_pp_0601" localSheetId="17">[1]TLPPOCT!#REF!</definedName>
    <definedName name="work_pp_0601">[1]TLPPOCT!#REF!</definedName>
    <definedName name="work_pp_0601_1" localSheetId="17">[1]TLPPOCT!#REF!</definedName>
    <definedName name="work_pp_0601_1">[1]TLPPOCT!#REF!</definedName>
    <definedName name="work_pp_0601_10" localSheetId="17">[1]TLPPOCT!#REF!</definedName>
    <definedName name="work_pp_0601_10">[1]TLPPOCT!#REF!</definedName>
    <definedName name="work_pp_0601_2" localSheetId="17">[6]TLPPOCT!#REF!</definedName>
    <definedName name="work_pp_0601_2">[6]TLPPOCT!#REF!</definedName>
    <definedName name="work_pp_0601_7" localSheetId="17">[1]TLPPOCT!#REF!</definedName>
    <definedName name="work_pp_0601_7">[1]TLPPOCT!#REF!</definedName>
    <definedName name="work_pp_0601_8" localSheetId="17">[1]TLPPOCT!#REF!</definedName>
    <definedName name="work_pp_0601_8">[1]TLPPOCT!#REF!</definedName>
    <definedName name="work_pp_0601_9" localSheetId="17">[1]TLPPOCT!#REF!</definedName>
    <definedName name="work_pp_0601_9">[1]TLPPOCT!#REF!</definedName>
    <definedName name="xyz" localSheetId="17" hidden="1">'[8]mpmla wise pp01_02'!#REF!</definedName>
    <definedName name="xyz" hidden="1">'[8]mpmla wise pp01_02'!#REF!</definedName>
    <definedName name="YASH" localSheetId="17">#REF!</definedName>
    <definedName name="YASH">#REF!</definedName>
    <definedName name="YASH_1" localSheetId="17">#REF!</definedName>
    <definedName name="YASH_1">#REF!</definedName>
    <definedName name="YASH_11" localSheetId="17">#REF!</definedName>
    <definedName name="YASH_11">#REF!</definedName>
    <definedName name="YASH_2" localSheetId="17">#REF!</definedName>
    <definedName name="YASH_2">#REF!</definedName>
    <definedName name="YASH_6" localSheetId="17">#REF!</definedName>
    <definedName name="YASH_6">#REF!</definedName>
    <definedName name="YASH_7" localSheetId="17">#REF!</definedName>
    <definedName name="YASH_7">#REF!</definedName>
    <definedName name="yogi" localSheetId="17">#REF!</definedName>
    <definedName name="yogi">#REF!</definedName>
    <definedName name="YY" localSheetId="17">#REF!</definedName>
    <definedName name="YY">#REF!</definedName>
    <definedName name="z" localSheetId="17">#REF!</definedName>
    <definedName name="z">#REF!</definedName>
  </definedNames>
  <calcPr calcId="152511"/>
  <fileRecoveryPr autoRecover="0"/>
</workbook>
</file>

<file path=xl/calcChain.xml><?xml version="1.0" encoding="utf-8"?>
<calcChain xmlns="http://schemas.openxmlformats.org/spreadsheetml/2006/main">
  <c r="E13" i="28" l="1"/>
  <c r="D13" i="28"/>
  <c r="C13" i="28"/>
  <c r="B13" i="28"/>
  <c r="A13" i="28"/>
  <c r="E10" i="25" l="1"/>
  <c r="D10" i="25"/>
  <c r="C10" i="25"/>
  <c r="B10" i="25"/>
  <c r="A10" i="25"/>
  <c r="D9" i="24" l="1"/>
  <c r="F8" i="24"/>
  <c r="E8" i="24"/>
  <c r="C8" i="24"/>
  <c r="B8" i="24"/>
  <c r="F7" i="24"/>
  <c r="E7" i="24"/>
  <c r="C7" i="24"/>
  <c r="B7" i="24"/>
  <c r="F6" i="24"/>
  <c r="E6" i="24"/>
  <c r="C6" i="24"/>
  <c r="B6" i="24"/>
  <c r="A1" i="24"/>
  <c r="H8" i="23"/>
  <c r="G8" i="23"/>
  <c r="F8" i="23"/>
  <c r="E8" i="23"/>
  <c r="D8" i="23"/>
  <c r="C8" i="23"/>
  <c r="B8" i="23"/>
  <c r="H7" i="23"/>
  <c r="G7" i="23"/>
  <c r="F7" i="23"/>
  <c r="E7" i="23"/>
  <c r="D7" i="23"/>
  <c r="C7" i="23"/>
  <c r="B7" i="23"/>
  <c r="H6" i="23"/>
  <c r="G6" i="23"/>
  <c r="F6" i="23"/>
  <c r="E6" i="23"/>
  <c r="D6" i="23"/>
  <c r="C6" i="23"/>
  <c r="B6" i="23"/>
  <c r="A1" i="23"/>
  <c r="J8" i="22"/>
  <c r="I8" i="22"/>
  <c r="H8" i="22"/>
  <c r="F8" i="22"/>
  <c r="E8" i="22"/>
  <c r="D8" i="22"/>
  <c r="C8" i="22"/>
  <c r="B8" i="22"/>
  <c r="J7" i="22"/>
  <c r="I7" i="22"/>
  <c r="H7" i="22"/>
  <c r="F7" i="22"/>
  <c r="E7" i="22"/>
  <c r="D7" i="22"/>
  <c r="C7" i="22"/>
  <c r="B7" i="22"/>
  <c r="J6" i="22"/>
  <c r="I6" i="22"/>
  <c r="H6" i="22"/>
  <c r="F6" i="22"/>
  <c r="E6" i="22"/>
  <c r="D6" i="22"/>
  <c r="C6" i="22"/>
  <c r="B6" i="22"/>
  <c r="A2" i="22"/>
  <c r="A2" i="24" s="1"/>
  <c r="A1" i="22"/>
  <c r="G8" i="21"/>
  <c r="F8" i="21"/>
  <c r="E8" i="21"/>
  <c r="D8" i="21"/>
  <c r="C8" i="21"/>
  <c r="B8" i="21"/>
  <c r="G7" i="21"/>
  <c r="F7" i="21"/>
  <c r="E7" i="21"/>
  <c r="D7" i="21"/>
  <c r="C7" i="21"/>
  <c r="B7" i="21"/>
  <c r="G6" i="21"/>
  <c r="F6" i="21"/>
  <c r="E6" i="21"/>
  <c r="D6" i="21"/>
  <c r="C6" i="21"/>
  <c r="C9" i="21" s="1"/>
  <c r="B6" i="21"/>
  <c r="A3" i="19"/>
  <c r="A2" i="19"/>
  <c r="A1" i="19"/>
  <c r="F9" i="18"/>
  <c r="A3" i="18"/>
  <c r="A2" i="18"/>
  <c r="A1" i="18"/>
  <c r="E9" i="17"/>
  <c r="A3" i="17"/>
  <c r="A2" i="17"/>
  <c r="A1" i="17"/>
  <c r="F17" i="16"/>
  <c r="F13" i="16"/>
  <c r="F12" i="16"/>
  <c r="F11" i="16"/>
  <c r="F10" i="16"/>
  <c r="E10" i="16"/>
  <c r="C10" i="16"/>
  <c r="A3" i="16"/>
  <c r="A2" i="16"/>
  <c r="A1" i="16"/>
  <c r="G9" i="15"/>
  <c r="E9" i="15"/>
  <c r="E8" i="15"/>
  <c r="G8" i="15" s="1"/>
  <c r="C12" i="14"/>
  <c r="F11" i="14"/>
  <c r="G11" i="14" s="1"/>
  <c r="D11" i="14"/>
  <c r="G10" i="14"/>
  <c r="F10" i="14"/>
  <c r="D10" i="14"/>
  <c r="G9" i="14"/>
  <c r="F9" i="14"/>
  <c r="D9" i="14"/>
  <c r="F8" i="14"/>
  <c r="G8" i="14" s="1"/>
  <c r="D8" i="14"/>
  <c r="D12" i="14" s="1"/>
  <c r="F7" i="14"/>
  <c r="F12" i="14" s="1"/>
  <c r="G12" i="14" s="1"/>
  <c r="D7" i="14"/>
  <c r="G6" i="22" l="1"/>
  <c r="D9" i="23"/>
  <c r="H9" i="22"/>
  <c r="G9" i="23"/>
  <c r="E9" i="21"/>
  <c r="G8" i="22"/>
  <c r="C9" i="23"/>
  <c r="F9" i="21"/>
  <c r="G9" i="21" s="1"/>
  <c r="G7" i="22"/>
  <c r="E9" i="24"/>
  <c r="C9" i="24"/>
  <c r="F9" i="22"/>
  <c r="F9" i="24"/>
  <c r="J9" i="22"/>
  <c r="D9" i="21"/>
  <c r="E9" i="23"/>
  <c r="F9" i="23"/>
  <c r="C9" i="22"/>
  <c r="H9" i="23"/>
  <c r="A2" i="23"/>
  <c r="G7" i="14"/>
  <c r="A3" i="13" l="1"/>
  <c r="A2" i="13"/>
  <c r="A1" i="13"/>
  <c r="G48" i="12"/>
  <c r="F48" i="12"/>
  <c r="D48" i="12"/>
  <c r="G47" i="12"/>
  <c r="F47" i="12"/>
  <c r="H47" i="12" s="1"/>
  <c r="D47" i="12"/>
  <c r="E47" i="12" s="1"/>
  <c r="G46" i="12"/>
  <c r="F46" i="12"/>
  <c r="D46" i="12"/>
  <c r="E46" i="12" s="1"/>
  <c r="G45" i="12"/>
  <c r="F45" i="12"/>
  <c r="D45" i="12"/>
  <c r="E45" i="12" s="1"/>
  <c r="G44" i="12"/>
  <c r="F44" i="12"/>
  <c r="D44" i="12"/>
  <c r="E44" i="12" s="1"/>
  <c r="G43" i="12"/>
  <c r="F43" i="12"/>
  <c r="H43" i="12" s="1"/>
  <c r="D43" i="12"/>
  <c r="E43" i="12" s="1"/>
  <c r="G42" i="12"/>
  <c r="F42" i="12"/>
  <c r="D42" i="12"/>
  <c r="E42" i="12" s="1"/>
  <c r="G41" i="12"/>
  <c r="F41" i="12"/>
  <c r="D41" i="12"/>
  <c r="E41" i="12" s="1"/>
  <c r="G40" i="12"/>
  <c r="F40" i="12"/>
  <c r="D40" i="12"/>
  <c r="E40" i="12" s="1"/>
  <c r="G39" i="12"/>
  <c r="F39" i="12"/>
  <c r="H39" i="12" s="1"/>
  <c r="D39" i="12"/>
  <c r="E39" i="12" s="1"/>
  <c r="G38" i="12"/>
  <c r="F38" i="12"/>
  <c r="D38" i="12"/>
  <c r="E38" i="12" s="1"/>
  <c r="G37" i="12"/>
  <c r="F37" i="12"/>
  <c r="D37" i="12"/>
  <c r="E37" i="12" s="1"/>
  <c r="G36" i="12"/>
  <c r="F36" i="12"/>
  <c r="D36" i="12"/>
  <c r="C35" i="12"/>
  <c r="G34" i="12"/>
  <c r="F34" i="12"/>
  <c r="H34" i="12" s="1"/>
  <c r="D34" i="12"/>
  <c r="E34" i="12" s="1"/>
  <c r="G33" i="12"/>
  <c r="F33" i="12"/>
  <c r="D33" i="12"/>
  <c r="E33" i="12" s="1"/>
  <c r="G32" i="12"/>
  <c r="F32" i="12"/>
  <c r="D32" i="12"/>
  <c r="E32" i="12" s="1"/>
  <c r="G31" i="12"/>
  <c r="F31" i="12"/>
  <c r="D31" i="12"/>
  <c r="C30" i="12"/>
  <c r="G29" i="12"/>
  <c r="F29" i="12"/>
  <c r="H29" i="12" s="1"/>
  <c r="D29" i="12"/>
  <c r="E29" i="12" s="1"/>
  <c r="G28" i="12"/>
  <c r="F28" i="12"/>
  <c r="D28" i="12"/>
  <c r="E28" i="12" s="1"/>
  <c r="C27" i="12"/>
  <c r="G26" i="12"/>
  <c r="F26" i="12"/>
  <c r="H26" i="12" s="1"/>
  <c r="D26" i="12"/>
  <c r="E26" i="12" s="1"/>
  <c r="I26" i="12" s="1"/>
  <c r="G25" i="12"/>
  <c r="F25" i="12"/>
  <c r="D25" i="12"/>
  <c r="E25" i="12" s="1"/>
  <c r="G24" i="12"/>
  <c r="F24" i="12"/>
  <c r="H24" i="12" s="1"/>
  <c r="D24" i="12"/>
  <c r="E24" i="12" s="1"/>
  <c r="G23" i="12"/>
  <c r="F23" i="12"/>
  <c r="D23" i="12"/>
  <c r="E23" i="12" s="1"/>
  <c r="G22" i="12"/>
  <c r="F22" i="12"/>
  <c r="H22" i="12" s="1"/>
  <c r="D22" i="12"/>
  <c r="E22" i="12" s="1"/>
  <c r="I22" i="12" s="1"/>
  <c r="G21" i="12"/>
  <c r="F21" i="12"/>
  <c r="D21" i="12"/>
  <c r="C20" i="12"/>
  <c r="G19" i="12"/>
  <c r="F19" i="12"/>
  <c r="D19" i="12"/>
  <c r="E19" i="12" s="1"/>
  <c r="G18" i="12"/>
  <c r="F18" i="12"/>
  <c r="D18" i="12"/>
  <c r="E18" i="12" s="1"/>
  <c r="G17" i="12"/>
  <c r="F17" i="12"/>
  <c r="D17" i="12"/>
  <c r="E17" i="12" s="1"/>
  <c r="G16" i="12"/>
  <c r="F16" i="12"/>
  <c r="D16" i="12"/>
  <c r="E16" i="12" s="1"/>
  <c r="G15" i="12"/>
  <c r="F15" i="12"/>
  <c r="D15" i="12"/>
  <c r="E15" i="12" s="1"/>
  <c r="C14" i="12"/>
  <c r="G13" i="12"/>
  <c r="F13" i="12"/>
  <c r="D13" i="12"/>
  <c r="E13" i="12" s="1"/>
  <c r="G12" i="12"/>
  <c r="F12" i="12"/>
  <c r="D12" i="12"/>
  <c r="E12" i="12" s="1"/>
  <c r="G11" i="12"/>
  <c r="F11" i="12"/>
  <c r="H11" i="12" s="1"/>
  <c r="D11" i="12"/>
  <c r="E11" i="12" s="1"/>
  <c r="G10" i="12"/>
  <c r="F10" i="12"/>
  <c r="D10" i="12"/>
  <c r="E10" i="12" s="1"/>
  <c r="G9" i="12"/>
  <c r="F9" i="12"/>
  <c r="D9" i="12"/>
  <c r="C8" i="12"/>
  <c r="A2" i="12"/>
  <c r="H38" i="12" l="1"/>
  <c r="H42" i="12"/>
  <c r="H16" i="12"/>
  <c r="H44" i="12"/>
  <c r="I44" i="12" s="1"/>
  <c r="H19" i="12"/>
  <c r="H41" i="12"/>
  <c r="I41" i="12" s="1"/>
  <c r="H45" i="12"/>
  <c r="I45" i="12" s="1"/>
  <c r="H10" i="12"/>
  <c r="I10" i="12" s="1"/>
  <c r="I13" i="12"/>
  <c r="I29" i="12"/>
  <c r="H13" i="12"/>
  <c r="H36" i="12"/>
  <c r="H40" i="12"/>
  <c r="I40" i="12" s="1"/>
  <c r="I19" i="12"/>
  <c r="I38" i="12"/>
  <c r="I42" i="12"/>
  <c r="D14" i="12"/>
  <c r="E14" i="12" s="1"/>
  <c r="H18" i="12"/>
  <c r="I18" i="12" s="1"/>
  <c r="F30" i="12"/>
  <c r="H23" i="12"/>
  <c r="I23" i="12" s="1"/>
  <c r="D27" i="12"/>
  <c r="D49" i="12" s="1"/>
  <c r="I24" i="12"/>
  <c r="H32" i="12"/>
  <c r="I32" i="12" s="1"/>
  <c r="H17" i="12"/>
  <c r="F27" i="12"/>
  <c r="H12" i="12"/>
  <c r="I12" i="12" s="1"/>
  <c r="G27" i="12"/>
  <c r="H37" i="12"/>
  <c r="I37" i="12" s="1"/>
  <c r="H31" i="12"/>
  <c r="H46" i="12"/>
  <c r="I46" i="12" s="1"/>
  <c r="D20" i="12"/>
  <c r="E20" i="12" s="1"/>
  <c r="F20" i="12"/>
  <c r="H25" i="12"/>
  <c r="I25" i="12" s="1"/>
  <c r="F35" i="12"/>
  <c r="I34" i="12"/>
  <c r="D35" i="12"/>
  <c r="E35" i="12" s="1"/>
  <c r="F14" i="12"/>
  <c r="D8" i="12"/>
  <c r="E8" i="12" s="1"/>
  <c r="E9" i="12"/>
  <c r="G14" i="12"/>
  <c r="G20" i="12"/>
  <c r="G35" i="12"/>
  <c r="I16" i="12"/>
  <c r="D30" i="12"/>
  <c r="E30" i="12" s="1"/>
  <c r="H33" i="12"/>
  <c r="I33" i="12" s="1"/>
  <c r="F8" i="12"/>
  <c r="G8" i="12"/>
  <c r="E31" i="12"/>
  <c r="I17" i="12"/>
  <c r="I39" i="12"/>
  <c r="I43" i="12"/>
  <c r="I47" i="12"/>
  <c r="I11" i="12"/>
  <c r="E36" i="12"/>
  <c r="I36" i="12" s="1"/>
  <c r="E48" i="12"/>
  <c r="H28" i="12"/>
  <c r="I28" i="12" s="1"/>
  <c r="G30" i="12"/>
  <c r="E21" i="12"/>
  <c r="H48" i="12"/>
  <c r="C49" i="12"/>
  <c r="H9" i="12"/>
  <c r="H15" i="12"/>
  <c r="I15" i="12" s="1"/>
  <c r="H21" i="12"/>
  <c r="I9" i="12" l="1"/>
  <c r="H20" i="12"/>
  <c r="I21" i="12"/>
  <c r="H14" i="12"/>
  <c r="I14" i="12" s="1"/>
  <c r="I20" i="12"/>
  <c r="H35" i="12"/>
  <c r="I35" i="12" s="1"/>
  <c r="E27" i="12"/>
  <c r="H30" i="12"/>
  <c r="H27" i="12"/>
  <c r="H8" i="12"/>
  <c r="I8" i="12" s="1"/>
  <c r="I30" i="12"/>
  <c r="F49" i="12"/>
  <c r="I31" i="12"/>
  <c r="I48" i="12"/>
  <c r="G49" i="12"/>
  <c r="I27" i="12" l="1"/>
  <c r="H49" i="12"/>
  <c r="E49" i="12"/>
  <c r="I49" i="12" s="1"/>
  <c r="K5" i="10" l="1"/>
  <c r="L5" i="10" s="1"/>
  <c r="M5" i="10" s="1"/>
  <c r="N5" i="10" s="1"/>
  <c r="G5" i="10"/>
  <c r="H5" i="10" s="1"/>
  <c r="I5" i="10" s="1"/>
  <c r="C5" i="10"/>
  <c r="D5" i="10" s="1"/>
  <c r="J15" i="1" l="1"/>
  <c r="G15" i="1"/>
</calcChain>
</file>

<file path=xl/sharedStrings.xml><?xml version="1.0" encoding="utf-8"?>
<sst xmlns="http://schemas.openxmlformats.org/spreadsheetml/2006/main" count="650" uniqueCount="429">
  <si>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</si>
  <si>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</si>
  <si>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</si>
  <si>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</si>
  <si>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</si>
  <si>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</si>
  <si>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</si>
  <si>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</si>
  <si>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</si>
  <si>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</si>
  <si>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</si>
  <si>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</si>
  <si>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</si>
  <si>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</si>
  <si>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PVT - Private Premises Accident.</t>
  </si>
  <si>
    <t>Sr. No</t>
  </si>
  <si>
    <t>Location of Accident and details of the victim</t>
  </si>
  <si>
    <t>Date of occurrence</t>
  </si>
  <si>
    <t>Type of Accident</t>
  </si>
  <si>
    <t>Cause of Accident</t>
  </si>
  <si>
    <t>Findings of CEI / EI / AEI</t>
  </si>
  <si>
    <t>Remedies suggested by CEI /EI / AEI in various cases</t>
  </si>
  <si>
    <t>Whether the remedy suggested is complied</t>
  </si>
  <si>
    <t>Action taken to avoid recurrence of such Accident</t>
  </si>
  <si>
    <t>FHO</t>
  </si>
  <si>
    <t>NFHD</t>
  </si>
  <si>
    <t>NFHO</t>
  </si>
  <si>
    <t>Reason</t>
  </si>
  <si>
    <t>Performa - SoP 001: Fatal and Non-Fatal  electrical accident report</t>
  </si>
  <si>
    <t>Name of Distribution Licensee: M G V C L</t>
  </si>
  <si>
    <t xml:space="preserve">Baroda (City) </t>
  </si>
  <si>
    <t>Total</t>
  </si>
  <si>
    <t>Year:2024-25</t>
  </si>
  <si>
    <t>Cumulative since the first quarter of the current FY 2024-25</t>
  </si>
  <si>
    <t>CEI report awaited</t>
  </si>
  <si>
    <t>NA</t>
  </si>
  <si>
    <t>9 (4-Pvt)</t>
  </si>
  <si>
    <t>2 (1-Pvt)</t>
  </si>
  <si>
    <t>FHO-Pvt</t>
  </si>
  <si>
    <t>Petlad</t>
  </si>
  <si>
    <t>NFHD-Mech</t>
  </si>
  <si>
    <t>Circle office</t>
  </si>
  <si>
    <t>Division</t>
  </si>
  <si>
    <t>Sub-division</t>
  </si>
  <si>
    <t>Timba</t>
  </si>
  <si>
    <t>Dahod</t>
  </si>
  <si>
    <t>Dabhoi</t>
  </si>
  <si>
    <t>Halol</t>
  </si>
  <si>
    <t>Limbasi</t>
  </si>
  <si>
    <t>Bodeli</t>
  </si>
  <si>
    <t>Morva Hadaf</t>
  </si>
  <si>
    <t>Fatepura</t>
  </si>
  <si>
    <t>Tejgadh</t>
  </si>
  <si>
    <t>Lunawada</t>
  </si>
  <si>
    <t>Baroda O &amp; M</t>
  </si>
  <si>
    <t>Haldarwas</t>
  </si>
  <si>
    <t>Bakor</t>
  </si>
  <si>
    <t>Memdabad</t>
  </si>
  <si>
    <t>Dahod T</t>
  </si>
  <si>
    <t xml:space="preserve">Baroda O&amp;M </t>
  </si>
  <si>
    <t>Kathlal-1</t>
  </si>
  <si>
    <t>Amount of
compensation
and date of
compensation
paid</t>
  </si>
  <si>
    <t>8 (2-Pvt)</t>
  </si>
  <si>
    <t>5 (2-Pvt)</t>
  </si>
  <si>
    <t>20 (5-Pvt)</t>
  </si>
  <si>
    <t>46 (10-Pvt)</t>
  </si>
  <si>
    <t>NUMBER OF ACCIDENTS FOR THE 3rd QUARTER OF 2024-25</t>
  </si>
  <si>
    <t>Quarter III (Oct-24 to Dec-24)</t>
  </si>
  <si>
    <t>Ramanbhai Chaganbhai Parmar,Opp. Smashan,Vill-Adlapur,Tal-Dabhoi,Dist-Vadodara</t>
  </si>
  <si>
    <t>Due to water logging near LT Pole fell down due to soil erosion with 4 Wi AG LT ABC Line.As a result the insulation of the LT ABC was damaged which may have caused the current to flow from the LT Line to land</t>
  </si>
  <si>
    <t>CEI report in this case is awaited</t>
  </si>
  <si>
    <t xml:space="preserve">One pole ercetED on long span and Ab cable stringing </t>
  </si>
  <si>
    <t>Dabhoi  O &amp; M</t>
  </si>
  <si>
    <t>Buffalow of Savitaben Bhanubhai Patel,Vill-Nandoli,Tal-Matar,Dist-Kheda</t>
  </si>
  <si>
    <t>On Dated 08.10.2024 around 3.00 PM Buffalo of Savitaben Bhanubhai Patel Passing near Talav and Dargah She got came in contact with Gi Wire Of LT Pole Near Dargah and accidentally she got electrocuted and died on the spot</t>
  </si>
  <si>
    <t>LT Line Maintanance Carried Out</t>
  </si>
  <si>
    <t>15000/-Dt-11.12.24</t>
  </si>
  <si>
    <t>Meda Devabhai Nathabhai,Vala faliyu,Vill-Vadagam,Tal-Khanpur,Dist-Mahisagar</t>
  </si>
  <si>
    <t>As per the eyewiness report,two nearby houses were without power due to an issue with a nearby lt pole. Instead of filling a complaint at mgvcl complain center, a nearby consumer contacted a private individual to perform repair work.the unauthorized person(victim) unauthorizely attempted to repair the service wire contacts without checking the power supply of the lt line and came into contact with the live lt line with his bare hand.this resulted in an electric shock and his death at site.</t>
  </si>
  <si>
    <t>victim's relatives were Guided for not any operation himself  on  MGVCL Network . inform to lodge complaint at MGVCL compalint centre for rectification .</t>
  </si>
  <si>
    <t xml:space="preserve">NOT PAID </t>
  </si>
  <si>
    <t>Rathva Mukeshbhai Kuvarsinhbhai,Maruti Residency,Vill-Kanjari,Tal-Halol,Dist-Punchmahal</t>
  </si>
  <si>
    <t>A Human Fatal accident occurred to Shri Mukeshbhai Kuvarsinhbhai Rathava at Maruti Residency, Kanjari Tal.: Halol Dist : Panchmahal. As per the primary report on 13-10-2024 at 14.15 P.M the victim was trying to construct hut residence for labour working for Maruti Residency vill. Kanjari Tal.: Halol. The victim climbed on the compound wall of Maruti Residency and raised iron rod TMT bar for the constuction of Hut residence for the Labour of Maruti residency, at that time iron rod TMT bar touch t</t>
  </si>
  <si>
    <t>Na</t>
  </si>
  <si>
    <t>Instruction given to builder of maruti residency to Ffollow safty norms while working near  11 KV HT line and not to raise any conducting matrials near 11 KV HT line.</t>
  </si>
  <si>
    <t xml:space="preserve">Halol T </t>
  </si>
  <si>
    <t>Pratapsinh Abhsinh Bhabhor,Vill-Dahod,Tal-Dahod,Dist-Dahod</t>
  </si>
  <si>
    <t>Victim climb on tree from Railway wall and when he reache approx 13 feet height his hand released and his body unbalace and he fall down on ground.he had injured his back spine.</t>
  </si>
  <si>
    <t>In saftey meetings, instructions are given to line staff to work patiently by following safety norms and using safety equipments.</t>
  </si>
  <si>
    <t>Vanitaben Rahulbhai Pargi,Vill-Vavdi,Tal-Fatepura,Dist-Dahod</t>
  </si>
  <si>
    <t>According to the preliminary investigation and witness statement, on 25.10.2024 around 7:00 PM, the victim took a bath in the open area next to the house in the western direction of his house. After that, the clothes were dried outside the house on an iron wire tied to wood on the roof. She must have been drying her clothes where she got electrocuted so she was rushed to a nearby government hospital where she was declared dead.</t>
  </si>
  <si>
    <t>Pvt wire was disconnected. Also, guidelines provided to concerns for not using such iron wires  for drying clothes.</t>
  </si>
  <si>
    <t>(1) Makwana Bhuneshwarbhai Laxmanbhai (2) Makwana Ashishbhai Laxmanbhai (3) Palas Ganpatbhai Narsingbhai,Vill-Bhandoi,Tal-Morvahadaf,Dist-Punchmahal</t>
  </si>
  <si>
    <t>Fatal human (outsider) electrical accident occurred at methan-bhandoi road , bhandoi mandir faliya rcc road, on that road 11 kv bhandoi ag feeder is crosing. Pin insulator of top conductor of 11 kv bhandoi ag feeder is found punchured and hence that one conductor is found snapped and falled on the road. The victims are passing through by this road at midnight on one bike.they accidentally came in contact with the live conductor and might be leakage current flows through their bodies and got elec</t>
  </si>
  <si>
    <t xml:space="preserve"> 2 nos extention,guarding,pin replaced and d jumpuring work done </t>
  </si>
  <si>
    <t>Shaktisinh Mohbbatsinh Sindha,Vill-Kalamsar,Tal-Khambhat,Dist-Anand</t>
  </si>
  <si>
    <t>Shri Shaktisinh Mohbbatsinh Sindha Was Working As APP LM Under Undel Sdn Since 4 Months. Victim Has Taken Leave On Dated 27.10.24 To 28.10.24 Because Of His Grandfather Passed Away.On Dated 27.10.24 Victim's Friend Shri Jayendrasinh Dipsinh Sindha Residing At Kalamsar (Kanakpura) Call Him To Attain Power Fluctuation Complaints At His Home.So Victim Reached The Location And Tries To Solve The Complaint After Meter And Load Side But It Was Not Solved. So He Climbed The Pole To Check The Service Wi</t>
  </si>
  <si>
    <t>There is no any lacuna of mgvcl</t>
  </si>
  <si>
    <t>Undel</t>
  </si>
  <si>
    <t>Priteshbhai Fatabhai Rathod</t>
  </si>
  <si>
    <t>Due To Monkey Jumped On Open LT 2 Wire Line, LT Conductors Snapped And One Of Them Broken. At That Time Buffalo Grazing Near Line Accidently Came In Contact With Broken Live And Died On The Spot.</t>
  </si>
  <si>
    <t>Lt arial bunched cable replaced by lt 2wire open line.</t>
  </si>
  <si>
    <t>15000/-Dt-20.11.24</t>
  </si>
  <si>
    <t>Sureshbhai Kanjibhai Chauhan,Vill-Varsola,Tal-Mehemdabad,Dist-Kheda</t>
  </si>
  <si>
    <t>During jumpering work suddenly felt shock and fall down. Actual cause of accidentrr is under investigation</t>
  </si>
  <si>
    <t>Bypassed D.O. Fuses were taken in operation and discussed in safety meeting about root cause and precautions to prevent.</t>
  </si>
  <si>
    <t>Kanubhai Manganbhai Baraiya,Vill-Jitpura,Tal-Kathlal,Dist-Kheda</t>
  </si>
  <si>
    <t>On above Site She Buffalo was grazing At that time Leg Of Buffalo stuck At Stay Wire Of That Dodp Loaction And Due This Stay Wire Broken And This Broken Stay Wire Comes In Contact With One Of The Live Jumper Of That Dodp Loaction And Due To This Buffalo Got Electric Shock And Died On Spot</t>
  </si>
  <si>
    <t>Stay removed</t>
  </si>
  <si>
    <t>Mominrajja Riyaj Siddique,Vill-Manjusar,Tal-Vadodara,Dist-Vadodara</t>
  </si>
  <si>
    <t>Hydraulic Trolly of Truck with having victim is came in contact with live feeder conductor</t>
  </si>
  <si>
    <t xml:space="preserve"> line clearance as per norms</t>
  </si>
  <si>
    <t>Manjusar</t>
  </si>
  <si>
    <t>Nayaka Kuntiben Katubhai,Vill-Koraj,Tal-Chhotaudepur,Dist-Chhotaudepur</t>
  </si>
  <si>
    <t>As per eye witness statement on dated 04.11.2024 04:30 pm Today, This afternoon, around 1:30 to 2:00 PM, laborers from Devaliya village had come for farm work on the property of Shri Kanubhai Mohanbhai Rathwa in Rojkuva village. The laborers were traveling in a tractor trolley loaded with grass for feeding animals. In the tractor, the driver was Shri Rathwa Vipinbhai Tersingbhai, Vipulbhai Mohanbhai Nayka, and Shri Kuntaben Katubhai Nayka, who where seated alongside in the tractor. While drivi</t>
  </si>
  <si>
    <t>HT Line Maintanance Carried Out</t>
  </si>
  <si>
    <t>Ajaysing Birjusing,Near Yogeswar Petrolpump,Vill-Dumad,Tal-Vadodara,Dist-Vadodara</t>
  </si>
  <si>
    <t>Ajaysing birjusing driver of truck no hr 37 f 7700 while parking his vehicleunder 11 kv vemali jgy fdr nr yogeshwar petrol pump near dumad chokadi top of the truck touched accidentally the side conductor of 11 kv line and all the tyres of truck blast and victim was electrocuted</t>
  </si>
  <si>
    <t xml:space="preserve">2 nos. Of new girdir pole erected under line </t>
  </si>
  <si>
    <t>N.A. - NON-FATAL HUMAN OUTSIDER</t>
  </si>
  <si>
    <t>Chhani</t>
  </si>
  <si>
    <t>Owner of cow Mulajibhai Melabhai Rabari,Rabari Vas,Vill-Timba,Tal-Godhra,Dist-Panchmahal</t>
  </si>
  <si>
    <t>Due to snapping of steetlight conductor cow got electroculated and died on the spot</t>
  </si>
  <si>
    <t>The snapped LT streetlight line was restringing properly.</t>
  </si>
  <si>
    <t>Harishbhai Bhadreshbhai Padhiyar,At Central Bus Stand,Vill-Vadodara,Tal-Vadodar,Dist-Vadodara</t>
  </si>
  <si>
    <t>NFHD(Mech)</t>
  </si>
  <si>
    <t>The victim was doing tree branches trimming work nr. Bel baug tc. While standing on a compound wall. The victim accidently lost his balance and fell on ground and hurt his leg. He was immediately taken to nearby orthopedic hospital where the doctor informed that the heel of his right leg is fractured &amp; requires further treatement.</t>
  </si>
  <si>
    <t>All line staff has been informed to carry out such kind of work with proper precaution</t>
  </si>
  <si>
    <t>Vishwamitri W</t>
  </si>
  <si>
    <t>Alkapuri</t>
  </si>
  <si>
    <t>Bharwad Hajanbhai Virambhai,Vill-Rinchol,Tal-Mehamdabad,Dist-Kheda</t>
  </si>
  <si>
    <t>As per the primary information recieved while two buffalo's grazing on the ground near rinchol chokadi canal road buffalos horns scrambles in broken guy wire of 11kv ab switch loc no.84/05 rinchol chokadi canal road and broken guy wire suddenly came in touch with live ab switch contact so two nos buffalo's was got electric shock and died on the spot at the place.</t>
  </si>
  <si>
    <t>Guy wire cut and new guy installed at the accident place</t>
  </si>
  <si>
    <t>Buffalo,Opp. Shivay Seren,Vill-Vermali,Tal-Vadodara,Dist-Vadodara</t>
  </si>
  <si>
    <t>Buffaloes were grazing buffaloes and taking to drink them water to asmall pond near lileriya,one of buffalo from them came in contact of girder pole of 11 KV d.p. ,got electrocuted and died at site. A low tension power was experienced on gider dp through stay wire which was in contact with nearby transformer's lt abc having deteriorated insulation at first location of nearby transformer.</t>
  </si>
  <si>
    <t>Shri Jayvilbhai Mukeshbhai Bhabhor,Varjangiya Faliya,Vill-Abhlod,Tal-Garbada,Dist-Dahod</t>
  </si>
  <si>
    <t>As per primary investigation information received from Villagers it has come to know that the victim was playing nearby 11kv Abhlod Ag electric pole. He saw a kite (patang) stuck on conductor of 11kv Abhlod Ag feeder location no ABL/AG/294/016.Victim was climbed on psc pole for getting stucked kite (patang) from live conductor. TT at time 11:52am has been recorded on 11kv Abhlod AG feeder at 66kv Vajelav substation.</t>
  </si>
  <si>
    <t>Immediately  the power supply of the feeder was made off by the line staffs. Also, the local people were made alert for not allowing the childrens to climb ht/lt line for getting kites.</t>
  </si>
  <si>
    <t>Garbada</t>
  </si>
  <si>
    <t>Patel Dharmeshbhai Mohanbhai,Kodariya Faliya,Vill-Gollav,Tal-Godhra,Dist-Panchmahal</t>
  </si>
  <si>
    <t>As per primary investigation and eyewitness statment,the victim(dharmeshbhai) was doing some kind of work at meter room of his AG connection at the time his body part might have come in accident contact with faulty wiring of load side of the meter,due to which he got electric shock and was electrocuted.</t>
  </si>
  <si>
    <t>As it was in private premises, guidelines were provided to victims relative to rectify open joints and to take care of it in future also.</t>
  </si>
  <si>
    <t>Devgadh Baria</t>
  </si>
  <si>
    <t>Kirtankumar Natvarlal Patel,Vill-Leelaji Na Muvada,Tal-Kapadvanj,Dist-Kheda</t>
  </si>
  <si>
    <t>victim shri k.n.patel (EA) got the complain on mobile phone for not geetting power supply due to y phase jumper burnt of dodp of ishavarbhai naraji rathod.as per the complain victim went to acctident place for jumper work around 10:30 am.power supply of the main tapline is cut off by removal of drop out fuse of main tapline dodp..after that when the victim climb on the pole of dodp for jumper work suddnle he got the electrical shock on the right hand ,shoulder and fell down on the ground.he imm</t>
  </si>
  <si>
    <t>All line staff has been informed to do the earthing while  carry out HT/LT mainanance  with proper precaution and follow safety norms</t>
  </si>
  <si>
    <t>Kapadwanj W</t>
  </si>
  <si>
    <t>Dolatbhai Balasaheb Rathod,Alay Apartment,Alkapuri,At-Vadodara,Tal/dist-Vadodara</t>
  </si>
  <si>
    <t>On Dt. 23.11.2024 Sh. Dolatbhai Balasaheb Rathod (EA) along with Sh. Govindbhai Parmar (EA), were carrying out the work of meter disconnection at 302, Alay Apartment, Opp. 41-Nutan Bharat Soc., Alkapuri, Vadodara. While working with the wiring of the meter’s terminal block, the meter suddenly blasted/flashed and the victim Sh. Dolatbhai got burnt on his face &amp; right forehand due to the heat of the blast/flash.</t>
  </si>
  <si>
    <t>All line staff has been informed to carry out DC work and meter replacement work with proper precaution and follow safety norms</t>
  </si>
  <si>
    <t>Vishvamitri W</t>
  </si>
  <si>
    <t>Buffalow Of Rajeshbhai Pravinbhai Bhoi,Near kakanpur police station,Vill-Kakanpur,Tal-Godhra,Dist-Panchmahal</t>
  </si>
  <si>
    <t>while itching with lt pole , surrounded by water logging area, horn stuck to earthing wire of psc pole got electroculated and died on the spot</t>
  </si>
  <si>
    <t>The damage LT ABC was replaced and wound with insulator properly.</t>
  </si>
  <si>
    <t>SOP 3-00B - REGISTER FOR COMPILING THE COMPLAINTS - CLASSIFIFCATION WISE</t>
  </si>
  <si>
    <t>Name of Office : MGVCL Corporate office</t>
  </si>
  <si>
    <t>Classification</t>
  </si>
  <si>
    <t>Nature of Complaints</t>
  </si>
  <si>
    <t>Pending complaints of previous qtr.</t>
  </si>
  <si>
    <t>Complaints received during the qtr.</t>
  </si>
  <si>
    <t>Total Complaints</t>
  </si>
  <si>
    <t>No. of Complaints redressed during the quarter.</t>
  </si>
  <si>
    <t>Balance Complaints to be redressed</t>
  </si>
  <si>
    <t>Within stipulated time.</t>
  </si>
  <si>
    <t>Beyond stipulated time.</t>
  </si>
  <si>
    <t>4=2+3</t>
  </si>
  <si>
    <t>7=5+6</t>
  </si>
  <si>
    <t>8=4-7</t>
  </si>
  <si>
    <t>A</t>
  </si>
  <si>
    <t>Interruption in power supply</t>
  </si>
  <si>
    <t>I</t>
  </si>
  <si>
    <t xml:space="preserve"> Loose connections at meter, MCB or service line or from pole</t>
  </si>
  <si>
    <t>II</t>
  </si>
  <si>
    <t xml:space="preserve"> Interruption due to line breakdown</t>
  </si>
  <si>
    <t>III</t>
  </si>
  <si>
    <t xml:space="preserve"> No power complaint on account of blowing of HT/ DropOut (DO)/ LT fuse</t>
  </si>
  <si>
    <t>IV</t>
  </si>
  <si>
    <t xml:space="preserve"> Interruption due to failure of transformer or distribution transformer MCB</t>
  </si>
  <si>
    <t>V</t>
  </si>
  <si>
    <t xml:space="preserve"> Load shedding/ schedule outages</t>
  </si>
  <si>
    <t xml:space="preserve">B </t>
  </si>
  <si>
    <t>Quality of power supply</t>
  </si>
  <si>
    <t xml:space="preserve"> Ordinary case, which requires no augmentation,</t>
  </si>
  <si>
    <t xml:space="preserve"> Where augmentation is required.</t>
  </si>
  <si>
    <t xml:space="preserve"> Harmonics related issue</t>
  </si>
  <si>
    <t xml:space="preserve"> Neutral voltage related issue</t>
  </si>
  <si>
    <t xml:space="preserve"> Voltage variations related issue</t>
  </si>
  <si>
    <t xml:space="preserve">C </t>
  </si>
  <si>
    <t>Meters</t>
  </si>
  <si>
    <t xml:space="preserve"> Stopped/Defective Meters.</t>
  </si>
  <si>
    <t xml:space="preserve"> Meter accuracy test (Fast/ Slow</t>
  </si>
  <si>
    <t xml:space="preserve"> Burnt Meter</t>
  </si>
  <si>
    <t xml:space="preserve"> Stolen Meter</t>
  </si>
  <si>
    <t xml:space="preserve"> Billing on average basis for more than two hills</t>
  </si>
  <si>
    <t>VI</t>
  </si>
  <si>
    <t xml:space="preserve"> Meter boxes/ metering system</t>
  </si>
  <si>
    <t xml:space="preserve">D </t>
  </si>
  <si>
    <t>Overhead lines</t>
  </si>
  <si>
    <t xml:space="preserve"> Loose Wires</t>
  </si>
  <si>
    <t xml:space="preserve"> Inadequate ground clearance</t>
  </si>
  <si>
    <t xml:space="preserve">E </t>
  </si>
  <si>
    <t>Bills</t>
  </si>
  <si>
    <t xml:space="preserve"> For current bills where no additional information is required</t>
  </si>
  <si>
    <t xml:space="preserve"> Where additional information relating to correctness of reading etc. is required,</t>
  </si>
  <si>
    <t xml:space="preserve"> Final bill for vacation of premises/ change of occupancy</t>
  </si>
  <si>
    <t xml:space="preserve"> Change of Tariff</t>
  </si>
  <si>
    <t xml:space="preserve">F </t>
  </si>
  <si>
    <t>Service connections</t>
  </si>
  <si>
    <t xml:space="preserve"> Where extension of LT line up to 150 Metre is required</t>
  </si>
  <si>
    <t xml:space="preserve"> Where extension of LT line of more than 150 Metre and/or augmentation of distribution transformer is required</t>
  </si>
  <si>
    <t xml:space="preserve"> Where erection of new distribution transformer is required</t>
  </si>
  <si>
    <t xml:space="preserve"> Where erection of new HT line and distribution transformer is required and/ or existing HT line network is required to be augmented.</t>
  </si>
  <si>
    <t xml:space="preserve"> Where EHT level line and/ or Sub-station is required to be erected and/ or augmented</t>
  </si>
  <si>
    <t xml:space="preserve"> Modification in connected load</t>
  </si>
  <si>
    <t>VII</t>
  </si>
  <si>
    <t xml:space="preserve"> Name change/reconnection/ change of category</t>
  </si>
  <si>
    <t>VIII</t>
  </si>
  <si>
    <t xml:space="preserve"> In case connection is denied after payment against demand note</t>
  </si>
  <si>
    <t>IX</t>
  </si>
  <si>
    <t xml:space="preserve"> Transfer of connection</t>
  </si>
  <si>
    <t xml:space="preserve">G </t>
  </si>
  <si>
    <t>Request for reconnection/ consumer wanting disconnection</t>
  </si>
  <si>
    <t xml:space="preserve">H </t>
  </si>
  <si>
    <t>Refund of amount due in regard to temporary connection</t>
  </si>
  <si>
    <t>Street Light complaint</t>
  </si>
  <si>
    <t>J</t>
  </si>
  <si>
    <t>Others</t>
  </si>
  <si>
    <t>The format is to be sent quarterly
The quarterly reporting of the year means reporting for the period 1st Quarter as Apr-Jun, 2nd Quarter as Jul-Sep, 3rd Quarter as Oct – Dec and 4th Quarter as Jan - Mar of the financial Year.
For any other complaints not mentioned in the classification, the sequence for J can be used.</t>
  </si>
  <si>
    <t>Performa SoP 004 : Publicity carried out while displaying the contact details of consumer complaints centers.</t>
  </si>
  <si>
    <t>Particulars should also cover the details of publication of “Manual of Practice for Handling Complaint/ Consumer Charter/ Complaint Charter”, consumer awareness program conducted, advertisement done through various media like TV, newspaper, radio, pamphlets &amp; booklet distributions, Displays etc. The development of website and any medium through which public education is carried out can be included.</t>
  </si>
  <si>
    <t>Sr. No.
(1)</t>
  </si>
  <si>
    <t>Actions or steps carried out by distribution licensee towards public awareness in the quarter
(2)</t>
  </si>
  <si>
    <t>Likely number of consumers influenced
(3)</t>
  </si>
  <si>
    <t>Details about Media
(4)</t>
  </si>
  <si>
    <t>the Media</t>
  </si>
  <si>
    <t xml:space="preserve">RTI Officers Name is displayed at customer care centre on each office </t>
  </si>
  <si>
    <t>-</t>
  </si>
  <si>
    <t>Necessary information regarding time schedule for new connection and solving complaints is display on the board.</t>
  </si>
  <si>
    <t>Contact nos. of various officers of the company for emergency contact is also displayed at customer care centre.</t>
  </si>
  <si>
    <t>Website/ News paper</t>
  </si>
  <si>
    <t>Safety Meeting with Line Staff at various S/dn,Divisions on Every Monday (Line staff influenced)</t>
  </si>
  <si>
    <t>Meeting/ line staff infulenced</t>
  </si>
  <si>
    <t>The format is to be sent quarterly.
The column 2 shall depict any steps taken by licensee in direction of consumer awareness and educating the consumer through conducting of seminars, meetings, distribution of pamphlets, through guidelines placed on website, formulating team that visit rural area educating consumers on billing, safety measures and procedures for grievance redressal, etc.
The quarterly reporting of the year means reporting for the period 1st Quarter as Apr – Jun, 2nd Quarter as Jul – Sep, 3rd Quarter as Oct – Dec and 4th Quarter as Jan – Mar of the financial year.</t>
  </si>
  <si>
    <t>Financial Year: 2024-25</t>
  </si>
  <si>
    <t>Quarter :   Q-III (Oct to Dec-2024)</t>
  </si>
  <si>
    <t>Performa SoP 005: Failure of Distribution Transformer</t>
  </si>
  <si>
    <t>Sr. No.</t>
  </si>
  <si>
    <t>Name of Circle</t>
  </si>
  <si>
    <t>Nos. of existing Distribution Transformers at the start of the quarter</t>
  </si>
  <si>
    <t>Nos. of Distribution Transformers added during the quarter</t>
  </si>
  <si>
    <t>Total number of Distribution Transformers on end of quarter</t>
  </si>
  <si>
    <t>Total number of   Distribution transformer failed during quarter</t>
  </si>
  <si>
    <t>% failure rate of Distribution transformer</t>
  </si>
  <si>
    <t>B</t>
  </si>
  <si>
    <t>C=A+B</t>
  </si>
  <si>
    <t>D</t>
  </si>
  <si>
    <t>H = (D)*100/C</t>
  </si>
  <si>
    <t>Baroda O&amp;M</t>
  </si>
  <si>
    <t>MGVCL</t>
  </si>
  <si>
    <t>Performa SoP 015: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</si>
  <si>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</si>
  <si>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</si>
  <si>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</si>
  <si>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</si>
  <si>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</si>
  <si>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</si>
  <si>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</si>
  <si>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</si>
  <si>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</si>
  <si>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Single Phase</t>
  </si>
  <si>
    <t>Three Phase</t>
  </si>
  <si>
    <t>Performa SoP 007: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</si>
  <si>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</si>
  <si>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</si>
  <si>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</si>
  <si>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</si>
  <si>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</si>
  <si>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</si>
  <si>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</si>
  <si>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</si>
  <si>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</si>
  <si>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</si>
  <si>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</si>
  <si>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</si>
  <si>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</si>
  <si>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</si>
  <si>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</si>
  <si>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</si>
  <si>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</si>
  <si>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</si>
  <si>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008: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</si>
  <si>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</si>
  <si>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</si>
  <si>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</si>
  <si>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</si>
  <si>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</si>
  <si>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</si>
  <si>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</si>
  <si>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</si>
  <si>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</si>
  <si>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</si>
  <si>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</si>
  <si>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</si>
  <si>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009: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</si>
  <si>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</si>
  <si>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</si>
  <si>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</si>
  <si>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</si>
  <si>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</si>
  <si>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</si>
  <si>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</si>
  <si>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</si>
  <si>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</si>
  <si>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</si>
  <si>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
No.</t>
  </si>
  <si>
    <t>Service Area</t>
  </si>
  <si>
    <t>Compensation payable to</t>
  </si>
  <si>
    <t>Claimed</t>
  </si>
  <si>
    <t/>
  </si>
  <si>
    <t>Payable</t>
  </si>
  <si>
    <t>consumer for the period of
default in case of violation 
of standard</t>
  </si>
  <si>
    <t>No. of
cases</t>
  </si>
  <si>
    <t>Amount
(Rs.)</t>
  </si>
  <si>
    <t>No. of cases in 
which 
compensation 
is payable</t>
  </si>
  <si>
    <t>Amount
payable 
(Rs.)</t>
  </si>
  <si>
    <t>Amount
paid 
(Rs.)</t>
  </si>
  <si>
    <t>Registration of complaint 
and intimation of Unique 
complaint Number to the 
Complainant</t>
  </si>
  <si>
    <t>Rs. 50/- for each default</t>
  </si>
  <si>
    <t>Issuance of Demand Note 
for New Connection, Load
Enhancement, Shifting of
connection at other premises,
Conversion of Service,
Temporary Supply, Shifting
of Service Connection in
exiting premises, Deviation
of line and Shifting of
equipments</t>
  </si>
  <si>
    <t>Rs. 50 for each day of
default.</t>
  </si>
  <si>
    <t>New Connection, Load
Enhancement, Shifting of
connection at other premises
and Conversion of Service 
where no Network erection
and/or augmentation is
required.</t>
  </si>
  <si>
    <t>New Connection, Load
Enhancement, Shifting of
connection at other premises
and Conversion of Service
where Network erection
and/or augmentation is
required.</t>
  </si>
  <si>
    <t>Release of temporary supply</t>
  </si>
  <si>
    <t>Shifting of meter/services in
the existing premises</t>
  </si>
  <si>
    <t>Shifting of LT/HT lines</t>
  </si>
  <si>
    <t>Shifting of Transformer
structures</t>
  </si>
  <si>
    <t>Settlement of amount for
refunding of excess amount 
after completion of work.</t>
  </si>
  <si>
    <t>Transfer of Service
Connection with respect to
change of name or change of
ownership</t>
  </si>
  <si>
    <t>Application from consumer
requesting Change in Tariff
Class/Category.</t>
  </si>
  <si>
    <t>Complaint Related to Billing</t>
  </si>
  <si>
    <t>Replacement of Meter</t>
  </si>
  <si>
    <t>Rs. 25/- for each day of
default subject to maximum
of Rs. 1500/- for LT
connections and Rs. 250/-
for each day of default 
subject to maximum of Rs.
2500/- for HT connections.</t>
  </si>
  <si>
    <t>Reconnection of Supply</t>
  </si>
  <si>
    <t>Rs. 25/- for each six hours
(or part thereof) of delay in
restoration of supply subject 
to maximum Rs. 500/- for
LT connection and Rs. 50/-
for each six hours (or part 
thereof) of delay in
restoration of supply subject 
to maximum Rs. 1000/- for
HT connection.</t>
  </si>
  <si>
    <t>More than 2 interruptions in
a day to the consumer for the 
reasons not attributable to
the nature of fault as
mentioned in Clause 8.4 of
these Regulations.</t>
  </si>
  <si>
    <t>Rs. 25/- for each interruption
subject to maximum Rs.
500/- for LT connection and
Rs. 50/- for each interruption
subject to maximum Rs.
1000/- for HT connection.</t>
  </si>
  <si>
    <t>Failure to restore power
supply in case of blowing of
fuse of LT side distribution
transformer, at consumer
premises, trouble of MCB of
distribution transformer,
loose connection at pole,
MCB or meter, etc.</t>
  </si>
  <si>
    <t>Rs. 50/- per hour per
Consumer for the first two
hours of default. Thereafter
Rs. 100/- per hour per
Consumer subject to
maximum of Rs. 500/- per
day for LT consumer and
maximum of Rs. 2000/- per
day for HT consumer.</t>
  </si>
  <si>
    <t>Failure to restore power
supply in case of blowing of
HT side fuse of distribution
transformer</t>
  </si>
  <si>
    <t>Failure to restore power
supply in case of HT and LT 
line fault</t>
  </si>
  <si>
    <t>Failure to restore power
supply in case of
Distribution transformer
failure</t>
  </si>
  <si>
    <t>Failure to restore power
supply in case of failure of
underground service or
underground HT/LT cable</t>
  </si>
  <si>
    <t>Scheduled Power Outage</t>
  </si>
  <si>
    <t>Rs. 50/- per hour per
Consumer for the first two
hours of default. Thereafter
Rs. 100/- per hour per
Consumer</t>
  </si>
  <si>
    <t>Site Visit and Intimation to
the Consumer about likely
time to resolve the complaint 
related to voltage 
fluctuation.</t>
  </si>
  <si>
    <t>Rs. 200/- for each instance
for each complaint.</t>
  </si>
  <si>
    <t>Complaint of Neutral 
Voltage</t>
  </si>
  <si>
    <t>Rs. 250/- for each complaint</t>
  </si>
  <si>
    <t>Complaint regarding Voltage 
variations at the point of
commencement of supply.</t>
  </si>
  <si>
    <t>Rs. 25/- for each day of
default subject to maximum
of Rs. 500/-</t>
  </si>
  <si>
    <t>Performa SoP 017: Individual Complaint where Compensation has been paid (To be submitted Quarterly)</t>
  </si>
  <si>
    <t>Complaint 
No.</t>
  </si>
  <si>
    <t>Date of filing
Complaint/ 
Automatic 
Compensation</t>
  </si>
  <si>
    <t>Consumer
No. and
Name and
Address
of the 
Consumer</t>
  </si>
  <si>
    <t>Nature of
Complaint</t>
  </si>
  <si>
    <t>Reference
Standard of
Performance</t>
  </si>
  <si>
    <t>Amount of
compensation 
(Rs.)</t>
  </si>
  <si>
    <t>Whether 
Compensation 
paid 
automatically
or Consumer
has to
approach 
CGRF to get
compensation</t>
  </si>
  <si>
    <t>Whether CGRF has
upheld 
demand of
Consumer of
Compensation 
and if Yes, 
date of order
of CGRF and
date of
compensation paid</t>
  </si>
  <si>
    <t>Q-3 (Oct-Dec-24)</t>
  </si>
  <si>
    <t>Year: 2024-25</t>
  </si>
  <si>
    <t>SoP 010 – A System Average Interruption Frequency Index (SAIFI)</t>
  </si>
  <si>
    <t>Sr.
No</t>
  </si>
  <si>
    <t>Month</t>
  </si>
  <si>
    <t>Number of Sustained Interruptions during the Reporting Period = Ai</t>
  </si>
  <si>
    <t>Number of Interrupted Customers for Sustained Interruption events during the Reporting Period = Ni</t>
  </si>
  <si>
    <t>Total number
of Customers
Served for the
Areas = Nt</t>
  </si>
  <si>
    <t>Total Number of
Interrupted Customers for Sustained Interruption events during the Reporting Period = Σ (Ai x Ni)</t>
  </si>
  <si>
    <t>SAIFI = Σ (Ai x Ni) /Nt</t>
  </si>
  <si>
    <t>6 = Σ (3 x 4)</t>
  </si>
  <si>
    <t>7 = 6 / 5</t>
  </si>
  <si>
    <t>SoP 011 – System Average Interruption Duration Index (SAIDI)</t>
  </si>
  <si>
    <t>Number of Sustained Interruptions during the Reporting Period = Ai
(Nos)</t>
  </si>
  <si>
    <t>Total Outage Duration
(Hr : Min)</t>
  </si>
  <si>
    <t>Restoration time for each Interruption Event = Ri
(Hr : Min)</t>
  </si>
  <si>
    <t>Number of Interrupted Customers for Sustained Interruption events during the Reporting Period = Ni
(Nos)</t>
  </si>
  <si>
    <t>Total Customer Interruption Duration = Ri x Ni
(Hr : Min)</t>
  </si>
  <si>
    <t>Total Number of Customers Served  for the Areas = Nt
(Nos)</t>
  </si>
  <si>
    <t>Cumulative Customer Interruptions Duration  = Σ(Ri x Ni)
(Hr : Min)</t>
  </si>
  <si>
    <t>SAIDI
= Σ (Ri x Ni) / Nt                  (Hr : Min)</t>
  </si>
  <si>
    <t>5 = 4 / 3</t>
  </si>
  <si>
    <t>7 = 5 x 6</t>
  </si>
  <si>
    <t>9 = Σ (5 x 6)</t>
  </si>
  <si>
    <t>10 = 9 /8</t>
  </si>
  <si>
    <t>45326:49</t>
  </si>
  <si>
    <t>5615002:27</t>
  </si>
  <si>
    <t>4717501:46</t>
  </si>
  <si>
    <t xml:space="preserve">SoP 012 – : Momentary Average Interruption Frequency Index (MAIFI)   </t>
  </si>
  <si>
    <t xml:space="preserve">Sr.
No   </t>
  </si>
  <si>
    <t xml:space="preserve">Month       </t>
  </si>
  <si>
    <t>Total Number
of
Momentary
interruptions
= Imi</t>
  </si>
  <si>
    <t>Total Number
of Consumers
affected due
to
Momentary
Interruption
Events during
the Reporting
Period = Nmi</t>
  </si>
  <si>
    <t>Number of
Customer
Momentary
Interruptions
= IMi * Nmi</t>
  </si>
  <si>
    <t>Total
Number of
Customers
Served for
the Areas =
Nt</t>
  </si>
  <si>
    <t>Cumulative Momentary
Customer Interruptions =
Σ (Imi x Nmi)</t>
  </si>
  <si>
    <t>MAIFI =
 Σ (IMi x Nmi)/
Nt</t>
  </si>
  <si>
    <t>5=3*4</t>
  </si>
  <si>
    <t>7 = Σ (3 x 4)</t>
  </si>
  <si>
    <t>8=7/6</t>
  </si>
  <si>
    <t xml:space="preserve">SoP 013 – : Customer Average Interruption Duration Index (CAIDI)  </t>
  </si>
  <si>
    <t>Total
Number of
Sustained
Interruptions
during the
Reporting
Period =
Σ Ai</t>
  </si>
  <si>
    <t>Total
Restoration time
for Interruption
Events =
Σ Ri (Hr : Min)</t>
  </si>
  <si>
    <t>Total Number of
Interrupted
Customers for
Sustained
Interruption
events during
the Reporting
Period = Σni</t>
  </si>
  <si>
    <t>CAIDI=Σ (Ri x Ni) /     Σ (Ai x Ni)
= SAIDI/ SAIFI</t>
  </si>
  <si>
    <t>6 = (4 x 5) / (3 x 5)</t>
  </si>
  <si>
    <t xml:space="preserve">3rd Quaterly October 2024 to December 2024 Report </t>
  </si>
  <si>
    <t>1. Unauthorised use of Electricity (To be submitted quaterly)</t>
  </si>
  <si>
    <t>No. of cases Booked</t>
  </si>
  <si>
    <t>No. of cases where UUE is established by the Licensee</t>
  </si>
  <si>
    <t>No. of cases where appeal filed by the consumer before the Apellate Authority</t>
  </si>
  <si>
    <t>No. of cases decided by the Appellate Authority in favour of the the Licensee</t>
  </si>
  <si>
    <t>No. of cases decided by the Appellate Authority in favour of the the Consumer</t>
  </si>
  <si>
    <t>2. Theft of Electricity (To be submitted quaterly)</t>
  </si>
  <si>
    <t>No. of complaints filed by the Licensee in Police Station</t>
  </si>
  <si>
    <t>No. of cases in which the judgement delivered by the Special Court</t>
  </si>
  <si>
    <t>No. of cases decided by the Special Court in favour of Licensee</t>
  </si>
  <si>
    <t>No. of cases decided by the Special Court in favour of Consumer</t>
  </si>
  <si>
    <t>Quarter :   Q-III  (Oct-Nov-Dec-2024)</t>
  </si>
  <si>
    <t>Performa – SoP 002: Action taken report for safety measures complied for the accidents occurred</t>
  </si>
</sst>
</file>

<file path=xl/styles.xml><?xml version="1.0" encoding="utf-8"?>
<styleSheet xmlns="http://schemas.openxmlformats.org/spreadsheetml/2006/main" xmlns:mc="http://schemas.openxmlformats.org/markup-compatibility/2006" xmlns:x14ac="http://schemas.microsoft.com/office/spreadsheetml/2009/9/ac" mc:Ignorable="x14ac">
  <numFmts count="24">
    <numFmt numFmtId="41" formatCode="_ * #,##0_ ;_ * \-#,##0_ ;_ * &quot;-&quot;_ ;_ @_ "/>
    <numFmt numFmtId="43" formatCode="_ * #,##0.00_ ;_ * \-#,##0.00_ ;_ * &quot;-&quot;??_ ;_ @_ "/>
    <numFmt numFmtId="164" formatCode="&quot;$&quot;#,##0_);\(&quot;$&quot;#,##0\)"/>
    <numFmt numFmtId="165" formatCode="_(* #,##0.00_);_(* \(#,##0.00\);_(* &quot;-&quot;??_);_(@_)"/>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dd/mm/yy;@"/>
    <numFmt numFmtId="184" formatCode="0.0"/>
    <numFmt numFmtId="185" formatCode="[hh]:mm"/>
  </numFmts>
  <fonts count="131">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sz val="10"/>
      <color indexed="8"/>
      <name val="Tahoma"/>
      <family val="2"/>
    </font>
    <font>
      <sz val="10"/>
      <color theme="1"/>
      <name val="Tahoma"/>
      <family val="2"/>
    </font>
    <font>
      <sz val="12"/>
      <color theme="1"/>
      <name val="Calibri"/>
      <family val="2"/>
      <scheme val="minor"/>
    </font>
    <font>
      <sz val="16"/>
      <color theme="1"/>
      <name val="Trebuchet MS"/>
      <family val="2"/>
    </font>
    <font>
      <sz val="14"/>
      <name val="Trebuchet MS"/>
      <family val="2"/>
    </font>
    <font>
      <b/>
      <sz val="11"/>
      <color theme="1"/>
      <name val="Tahoma"/>
      <family val="2"/>
    </font>
    <font>
      <sz val="14"/>
      <color theme="1"/>
      <name val="Calibri"/>
      <family val="2"/>
      <scheme val="minor"/>
    </font>
    <font>
      <b/>
      <sz val="11"/>
      <color indexed="8"/>
      <name val="Tahoma"/>
      <family val="2"/>
    </font>
    <font>
      <sz val="10"/>
      <name val="Tahoma"/>
      <family val="2"/>
    </font>
    <font>
      <b/>
      <sz val="14"/>
      <color indexed="8"/>
      <name val="Tahoma"/>
      <family val="2"/>
    </font>
    <font>
      <sz val="14"/>
      <color theme="1"/>
      <name val="Tahoma"/>
      <family val="2"/>
    </font>
    <font>
      <sz val="14"/>
      <name val="Tahoma"/>
      <family val="2"/>
    </font>
    <font>
      <sz val="12"/>
      <color rgb="FF000000"/>
      <name val="Calibri"/>
      <family val="2"/>
      <scheme val="minor"/>
    </font>
    <font>
      <sz val="14"/>
      <color rgb="FF000000"/>
      <name val="Calibri"/>
      <family val="2"/>
      <scheme val="minor"/>
    </font>
    <font>
      <sz val="14"/>
      <color theme="1"/>
      <name val="Calibri"/>
      <family val="2"/>
    </font>
    <font>
      <sz val="10"/>
      <color rgb="FF000000"/>
      <name val="Times New Roman"/>
      <family val="1"/>
    </font>
    <font>
      <sz val="14"/>
      <color rgb="FF000000"/>
      <name val="Times New Roman"/>
      <family val="1"/>
    </font>
    <font>
      <b/>
      <sz val="12"/>
      <name val="Times New Roman"/>
      <family val="1"/>
    </font>
    <font>
      <sz val="11"/>
      <name val="Arial"/>
      <family val="2"/>
    </font>
    <font>
      <sz val="11"/>
      <color theme="1"/>
      <name val="Arial"/>
      <family val="2"/>
    </font>
    <font>
      <b/>
      <sz val="11"/>
      <color theme="1"/>
      <name val="Arial"/>
      <family val="2"/>
    </font>
    <font>
      <sz val="12"/>
      <color indexed="8"/>
      <name val="Times New Roman"/>
      <family val="1"/>
    </font>
    <font>
      <sz val="12"/>
      <color theme="1"/>
      <name val="Times New Roman"/>
      <family val="1"/>
    </font>
    <font>
      <b/>
      <sz val="16"/>
      <name val="Leelawadee"/>
      <family val="2"/>
    </font>
    <font>
      <sz val="11"/>
      <name val="Leelawadee"/>
      <family val="2"/>
    </font>
    <font>
      <b/>
      <sz val="14"/>
      <name val="Leelawadee"/>
      <family val="2"/>
    </font>
    <font>
      <b/>
      <sz val="12"/>
      <name val="Leelawadee"/>
      <family val="2"/>
    </font>
    <font>
      <sz val="12"/>
      <name val="Leelawadee"/>
      <family val="2"/>
    </font>
    <font>
      <sz val="12"/>
      <color theme="1"/>
      <name val="Leelawadee"/>
      <family val="2"/>
    </font>
    <font>
      <b/>
      <sz val="18"/>
      <color theme="1"/>
      <name val="Leelawadee"/>
      <family val="2"/>
    </font>
    <font>
      <b/>
      <sz val="16"/>
      <color theme="1"/>
      <name val="Leelawadee"/>
      <family val="2"/>
    </font>
    <font>
      <b/>
      <sz val="14"/>
      <color theme="1"/>
      <name val="Leelawadee"/>
      <family val="2"/>
    </font>
    <font>
      <b/>
      <sz val="12"/>
      <color theme="1"/>
      <name val="Leelawadee"/>
      <family val="2"/>
    </font>
    <font>
      <sz val="14"/>
      <color theme="1"/>
      <name val="Leelawadee"/>
      <family val="2"/>
    </font>
    <font>
      <b/>
      <sz val="11"/>
      <color theme="1"/>
      <name val="Leelawadee"/>
      <family val="2"/>
    </font>
    <font>
      <b/>
      <sz val="12"/>
      <name val="Trebuchet MS"/>
      <family val="2"/>
    </font>
    <font>
      <b/>
      <sz val="12"/>
      <color indexed="8"/>
      <name val="Trebuchet MS"/>
      <family val="2"/>
    </font>
    <font>
      <sz val="12"/>
      <color theme="1"/>
      <name val="Trebuchet MS"/>
      <family val="2"/>
    </font>
    <font>
      <sz val="12"/>
      <color indexed="8"/>
      <name val="Trebuchet MS"/>
      <family val="2"/>
    </font>
    <font>
      <sz val="8"/>
      <color indexed="8"/>
      <name val="Bookman Old Style"/>
      <family val="1"/>
    </font>
    <font>
      <sz val="12"/>
      <color theme="1"/>
      <name val="Arial"/>
      <family val="2"/>
    </font>
    <font>
      <sz val="9"/>
      <color indexed="8"/>
      <name val="Arial"/>
      <family val="2"/>
    </font>
    <font>
      <sz val="9"/>
      <color theme="1"/>
      <name val="Arial"/>
      <family val="2"/>
    </font>
    <font>
      <b/>
      <sz val="9"/>
      <name val="Times New Roman"/>
      <family val="2"/>
    </font>
    <font>
      <sz val="9"/>
      <name val="Times New Roman"/>
      <family val="2"/>
    </font>
    <font>
      <sz val="11"/>
      <name val="Times New Roman"/>
      <family val="2"/>
    </font>
    <font>
      <b/>
      <sz val="11"/>
      <color indexed="8"/>
      <name val="Trebuchet MS"/>
      <family val="2"/>
    </font>
    <font>
      <sz val="8"/>
      <color theme="1"/>
      <name val="Arial"/>
      <family val="2"/>
    </font>
    <font>
      <b/>
      <sz val="11"/>
      <color rgb="FF000000"/>
      <name val="Times New Roman"/>
      <family val="1"/>
    </font>
    <font>
      <b/>
      <sz val="12"/>
      <color theme="1"/>
      <name val="Trebuchet MS"/>
      <family val="2"/>
    </font>
    <font>
      <b/>
      <sz val="12"/>
      <color theme="1"/>
      <name val="Calibri"/>
      <family val="2"/>
      <scheme val="minor"/>
    </font>
    <font>
      <b/>
      <sz val="11"/>
      <name val="Arial"/>
      <family val="2"/>
    </font>
    <font>
      <b/>
      <sz val="14"/>
      <color rgb="FFFF0000"/>
      <name val="Arial"/>
      <family val="2"/>
    </font>
    <font>
      <sz val="12"/>
      <name val="Trebuchet MS"/>
      <family val="2"/>
    </font>
    <font>
      <u/>
      <sz val="11"/>
      <color theme="10"/>
      <name val="Calibri"/>
      <family val="2"/>
    </font>
    <font>
      <sz val="11"/>
      <name val="Calibri"/>
      <family val="2"/>
    </font>
    <font>
      <b/>
      <sz val="20"/>
      <color theme="1"/>
      <name val="Calibri"/>
      <family val="2"/>
      <scheme val="minor"/>
    </font>
    <font>
      <b/>
      <sz val="20"/>
      <color theme="1"/>
      <name val="Times New Roman"/>
      <family val="1"/>
    </font>
    <font>
      <b/>
      <sz val="16"/>
      <color theme="1"/>
      <name val="Times New Roman"/>
      <family val="1"/>
    </font>
    <font>
      <sz val="16"/>
      <color theme="1"/>
      <name val="Times New Roman"/>
      <family val="1"/>
    </font>
    <font>
      <b/>
      <sz val="14"/>
      <name val="Trebuchet MS"/>
      <family val="2"/>
    </font>
    <font>
      <b/>
      <sz val="14"/>
      <color rgb="FF0070C0"/>
      <name val="Calibri"/>
      <family val="2"/>
      <scheme val="minor"/>
    </font>
    <font>
      <sz val="14"/>
      <name val="Leelawadee"/>
      <family val="2"/>
    </font>
  </fonts>
  <fills count="7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4" tint="0.59999389629810485"/>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s>
  <cellStyleXfs count="26145">
    <xf numFmtId="0" fontId="0" fillId="0" borderId="0"/>
    <xf numFmtId="165"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164" fontId="29" fillId="0" borderId="14" applyAlignment="0" applyProtection="0"/>
    <xf numFmtId="166" fontId="29" fillId="0" borderId="16" applyAlignment="0" applyProtection="0"/>
    <xf numFmtId="166" fontId="29" fillId="0" borderId="16" applyAlignment="0" applyProtection="0"/>
    <xf numFmtId="166" fontId="29" fillId="0" borderId="16" applyAlignment="0" applyProtection="0"/>
    <xf numFmtId="0" fontId="4" fillId="0" borderId="0">
      <alignment vertical="top"/>
    </xf>
    <xf numFmtId="166" fontId="29" fillId="0" borderId="16" applyAlignment="0" applyProtection="0"/>
    <xf numFmtId="166" fontId="29" fillId="0" borderId="16" applyAlignment="0" applyProtection="0"/>
    <xf numFmtId="0" fontId="4" fillId="0" borderId="0">
      <alignment vertical="top"/>
    </xf>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164" fontId="29" fillId="0" borderId="14" applyAlignment="0" applyProtection="0"/>
    <xf numFmtId="164" fontId="29" fillId="0" borderId="14" applyAlignment="0" applyProtection="0"/>
    <xf numFmtId="0" fontId="4" fillId="0" borderId="0">
      <alignment vertical="top"/>
    </xf>
    <xf numFmtId="0" fontId="4" fillId="0" borderId="0">
      <alignment vertical="top"/>
    </xf>
    <xf numFmtId="166" fontId="29" fillId="0" borderId="16" applyAlignment="0" applyProtection="0"/>
    <xf numFmtId="0" fontId="25" fillId="0" borderId="0"/>
    <xf numFmtId="0" fontId="25" fillId="0" borderId="0"/>
    <xf numFmtId="0" fontId="30" fillId="51" borderId="17"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7"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165" fontId="4" fillId="0" borderId="0" applyFont="0" applyFill="0" applyBorder="0" applyAlignment="0" applyProtection="0"/>
    <xf numFmtId="0" fontId="4" fillId="0" borderId="0">
      <alignment vertical="top"/>
    </xf>
    <xf numFmtId="165" fontId="4" fillId="0" borderId="0" applyFont="0" applyFill="0" applyBorder="0" applyAlignment="0" applyProtection="0"/>
    <xf numFmtId="165"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9">
      <alignment horizontal="right"/>
    </xf>
    <xf numFmtId="173" fontId="33" fillId="0" borderId="20">
      <alignment horizontal="right"/>
    </xf>
    <xf numFmtId="173" fontId="33" fillId="0" borderId="20">
      <alignment horizontal="right"/>
    </xf>
    <xf numFmtId="173" fontId="33" fillId="0" borderId="20">
      <alignment horizontal="right"/>
    </xf>
    <xf numFmtId="0" fontId="4" fillId="0" borderId="0">
      <alignment vertical="top"/>
    </xf>
    <xf numFmtId="173" fontId="33" fillId="0" borderId="20">
      <alignment horizontal="right"/>
    </xf>
    <xf numFmtId="173" fontId="33" fillId="0" borderId="20">
      <alignment horizontal="right"/>
    </xf>
    <xf numFmtId="0" fontId="4" fillId="0" borderId="0">
      <alignment vertical="top"/>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20">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1" applyNumberFormat="0" applyAlignment="0" applyProtection="0">
      <alignment horizontal="left" vertical="center"/>
    </xf>
    <xf numFmtId="0" fontId="37" fillId="0" borderId="22" applyNumberFormat="0" applyAlignment="0" applyProtection="0"/>
    <xf numFmtId="0" fontId="4" fillId="0" borderId="0">
      <alignment vertical="top"/>
    </xf>
    <xf numFmtId="0" fontId="4" fillId="0" borderId="0">
      <alignment vertical="top"/>
    </xf>
    <xf numFmtId="0" fontId="37" fillId="0" borderId="22" applyNumberFormat="0" applyAlignment="0" applyProtection="0"/>
    <xf numFmtId="0" fontId="37" fillId="0" borderId="3">
      <alignment horizontal="left" vertical="center"/>
    </xf>
    <xf numFmtId="0" fontId="37" fillId="0" borderId="23">
      <alignment horizontal="left" vertical="center"/>
    </xf>
    <xf numFmtId="0" fontId="4" fillId="0" borderId="0">
      <alignment vertical="top"/>
    </xf>
    <xf numFmtId="0" fontId="4" fillId="0" borderId="0">
      <alignment vertical="top"/>
    </xf>
    <xf numFmtId="0" fontId="37" fillId="0" borderId="23">
      <alignment horizontal="left" vertical="center"/>
    </xf>
    <xf numFmtId="0" fontId="38" fillId="0" borderId="0" applyNumberFormat="0" applyFill="0" applyBorder="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1" fillId="0" borderId="26"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6"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7"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8"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5" fillId="59" borderId="28"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8" applyNumberFormat="0" applyAlignment="0" applyProtection="0"/>
    <xf numFmtId="0" fontId="4" fillId="57" borderId="28" applyNumberFormat="0" applyAlignment="0" applyProtection="0"/>
    <xf numFmtId="0" fontId="4" fillId="0" borderId="0">
      <alignment vertical="top"/>
    </xf>
    <xf numFmtId="0" fontId="5" fillId="59" borderId="28" applyNumberFormat="0" applyFon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4"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4" fillId="0" borderId="0">
      <alignment vertical="top"/>
    </xf>
    <xf numFmtId="0" fontId="5" fillId="8" borderId="12" applyNumberFormat="0" applyFont="0" applyAlignment="0" applyProtection="0"/>
    <xf numFmtId="0" fontId="5" fillId="59" borderId="28" applyNumberFormat="0" applyFont="0" applyAlignment="0" applyProtection="0"/>
    <xf numFmtId="0" fontId="4" fillId="0" borderId="0">
      <alignment vertical="top"/>
    </xf>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50" fillId="51" borderId="29"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9"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22" fillId="0" borderId="0" applyNumberFormat="0" applyFill="0" applyBorder="0" applyAlignment="0" applyProtection="0">
      <alignment vertical="top"/>
      <protection locked="0"/>
    </xf>
  </cellStyleXfs>
  <cellXfs count="280">
    <xf numFmtId="0" fontId="0" fillId="0" borderId="0" xfId="0"/>
    <xf numFmtId="0" fontId="64" fillId="0" borderId="0" xfId="0" applyFont="1"/>
    <xf numFmtId="0" fontId="65" fillId="0" borderId="1" xfId="0" applyFont="1" applyBorder="1" applyAlignment="1">
      <alignment horizontal="center" vertical="center"/>
    </xf>
    <xf numFmtId="0" fontId="63" fillId="0" borderId="1" xfId="0" applyFont="1" applyBorder="1" applyAlignment="1">
      <alignment horizontal="left" vertical="center" wrapText="1"/>
    </xf>
    <xf numFmtId="1" fontId="64" fillId="0" borderId="0" xfId="0" applyNumberFormat="1" applyFont="1"/>
    <xf numFmtId="0" fontId="63" fillId="0" borderId="1" xfId="0" applyFont="1" applyFill="1" applyBorder="1" applyAlignment="1">
      <alignment horizontal="left" vertical="center"/>
    </xf>
    <xf numFmtId="0" fontId="63" fillId="0" borderId="1" xfId="0" applyFont="1" applyBorder="1" applyAlignment="1">
      <alignment horizontal="left" vertical="center"/>
    </xf>
    <xf numFmtId="0" fontId="65" fillId="0" borderId="0" xfId="0" applyFont="1" applyBorder="1"/>
    <xf numFmtId="0" fontId="64" fillId="0" borderId="0" xfId="0" applyFont="1" applyBorder="1"/>
    <xf numFmtId="0" fontId="72" fillId="0" borderId="1" xfId="0" applyFont="1" applyFill="1" applyBorder="1" applyAlignment="1">
      <alignment horizontal="center" vertical="center"/>
    </xf>
    <xf numFmtId="0" fontId="73" fillId="0" borderId="37" xfId="0" applyFont="1" applyBorder="1" applyAlignment="1">
      <alignment horizontal="center" vertical="center"/>
    </xf>
    <xf numFmtId="0" fontId="66" fillId="61" borderId="1" xfId="0" applyFont="1" applyFill="1" applyBorder="1" applyAlignment="1">
      <alignment horizontal="center"/>
    </xf>
    <xf numFmtId="0" fontId="71" fillId="63" borderId="1" xfId="0" applyFont="1" applyFill="1" applyBorder="1" applyAlignment="1">
      <alignment horizontal="center" vertical="center"/>
    </xf>
    <xf numFmtId="0" fontId="67" fillId="63" borderId="1" xfId="0" applyFont="1" applyFill="1" applyBorder="1" applyAlignment="1"/>
    <xf numFmtId="0" fontId="63" fillId="63" borderId="1" xfId="0" applyFont="1" applyFill="1" applyBorder="1" applyAlignment="1">
      <alignment horizontal="left" vertical="center"/>
    </xf>
    <xf numFmtId="0" fontId="74" fillId="0" borderId="1" xfId="0" applyFont="1" applyBorder="1" applyAlignment="1">
      <alignment horizontal="center" vertical="center"/>
    </xf>
    <xf numFmtId="0" fontId="74" fillId="64" borderId="1" xfId="0" applyFont="1" applyFill="1" applyBorder="1" applyAlignment="1">
      <alignment horizontal="center" vertical="center"/>
    </xf>
    <xf numFmtId="0" fontId="66" fillId="0" borderId="1" xfId="0" applyFont="1" applyBorder="1" applyAlignment="1">
      <alignment horizontal="center" vertical="center" wrapText="1"/>
    </xf>
    <xf numFmtId="183" fontId="80" fillId="64" borderId="1" xfId="0" applyNumberFormat="1" applyFont="1" applyFill="1" applyBorder="1" applyAlignment="1">
      <alignment horizontal="center" vertical="center" wrapText="1"/>
    </xf>
    <xf numFmtId="0" fontId="81" fillId="64" borderId="1" xfId="0" applyFont="1" applyFill="1" applyBorder="1" applyAlignment="1">
      <alignment horizontal="center" vertical="center" wrapText="1"/>
    </xf>
    <xf numFmtId="0" fontId="81" fillId="64" borderId="4" xfId="0" applyFont="1" applyFill="1" applyBorder="1" applyAlignment="1">
      <alignment horizontal="center" vertical="center" wrapText="1"/>
    </xf>
    <xf numFmtId="0" fontId="77" fillId="0" borderId="1" xfId="0" applyFont="1" applyBorder="1" applyAlignment="1">
      <alignment horizontal="center" vertical="center" wrapText="1"/>
    </xf>
    <xf numFmtId="0" fontId="81" fillId="64" borderId="38" xfId="0" applyFont="1" applyFill="1" applyBorder="1" applyAlignment="1">
      <alignment horizontal="center" vertical="center" wrapText="1"/>
    </xf>
    <xf numFmtId="0" fontId="81" fillId="64" borderId="36" xfId="0" applyFont="1" applyFill="1" applyBorder="1" applyAlignment="1">
      <alignment horizontal="center" vertical="center" wrapText="1"/>
    </xf>
    <xf numFmtId="0" fontId="78" fillId="0" borderId="1" xfId="0" applyFont="1" applyBorder="1" applyAlignment="1">
      <alignment horizontal="center" vertical="center" wrapText="1"/>
    </xf>
    <xf numFmtId="0" fontId="75" fillId="0" borderId="0" xfId="0" applyFont="1" applyFill="1" applyAlignment="1">
      <alignment horizontal="left" vertical="center"/>
    </xf>
    <xf numFmtId="0" fontId="69" fillId="0" borderId="0" xfId="0" applyFont="1" applyFill="1" applyAlignment="1">
      <alignment vertical="center"/>
    </xf>
    <xf numFmtId="0" fontId="69" fillId="0" borderId="0" xfId="0" applyFont="1" applyAlignment="1">
      <alignment horizontal="center" vertical="center"/>
    </xf>
    <xf numFmtId="0" fontId="69" fillId="0" borderId="0" xfId="0" applyFont="1" applyAlignment="1">
      <alignment horizontal="left" vertical="center"/>
    </xf>
    <xf numFmtId="0" fontId="76" fillId="0" borderId="0" xfId="0" applyFont="1" applyFill="1" applyAlignment="1">
      <alignment horizontal="left" vertical="center" wrapText="1"/>
    </xf>
    <xf numFmtId="0" fontId="68" fillId="0" borderId="0" xfId="0" applyFont="1" applyFill="1" applyAlignment="1">
      <alignment horizontal="center" vertical="center"/>
    </xf>
    <xf numFmtId="0" fontId="77" fillId="0" borderId="0" xfId="0" applyFont="1" applyBorder="1" applyAlignment="1">
      <alignment horizontal="center" vertical="center" wrapText="1"/>
    </xf>
    <xf numFmtId="0" fontId="66" fillId="0" borderId="1" xfId="0" applyFont="1" applyFill="1" applyBorder="1" applyAlignment="1">
      <alignment horizontal="center" vertical="center" wrapText="1"/>
    </xf>
    <xf numFmtId="0" fontId="78" fillId="0" borderId="1" xfId="0" applyFont="1" applyFill="1" applyBorder="1" applyAlignment="1">
      <alignment horizontal="center" vertical="center" wrapText="1"/>
    </xf>
    <xf numFmtId="0" fontId="63" fillId="62" borderId="1" xfId="0" applyFont="1" applyFill="1" applyBorder="1" applyAlignment="1">
      <alignment horizontal="center" vertical="center" wrapText="1"/>
    </xf>
    <xf numFmtId="0" fontId="79" fillId="62" borderId="1" xfId="0" applyFont="1" applyFill="1" applyBorder="1" applyAlignment="1">
      <alignment horizontal="center" vertical="center" wrapText="1"/>
    </xf>
    <xf numFmtId="0" fontId="69" fillId="60" borderId="1" xfId="0" applyFont="1" applyFill="1" applyBorder="1" applyAlignment="1">
      <alignment horizontal="center" vertical="center"/>
    </xf>
    <xf numFmtId="0" fontId="63" fillId="65" borderId="1" xfId="0" applyFont="1" applyFill="1" applyBorder="1" applyAlignment="1">
      <alignment horizontal="center" vertical="center" wrapText="1"/>
    </xf>
    <xf numFmtId="0" fontId="81" fillId="66" borderId="1" xfId="0" applyFont="1" applyFill="1" applyBorder="1" applyAlignment="1">
      <alignment horizontal="center" vertical="center" wrapText="1"/>
    </xf>
    <xf numFmtId="0" fontId="63" fillId="62" borderId="1" xfId="0" applyFont="1" applyFill="1" applyBorder="1" applyAlignment="1">
      <alignment horizontal="left" vertical="center" wrapText="1"/>
    </xf>
    <xf numFmtId="0" fontId="0" fillId="0" borderId="1" xfId="0" applyFont="1" applyBorder="1" applyAlignment="1">
      <alignment horizontal="center" vertical="center"/>
    </xf>
    <xf numFmtId="0" fontId="81" fillId="64" borderId="3" xfId="0" applyFont="1" applyFill="1" applyBorder="1" applyAlignment="1">
      <alignment horizontal="center" vertical="center" wrapText="1"/>
    </xf>
    <xf numFmtId="0" fontId="82" fillId="66" borderId="1" xfId="0" applyFont="1" applyFill="1" applyBorder="1" applyAlignment="1">
      <alignment horizontal="left" vertical="center" wrapText="1"/>
    </xf>
    <xf numFmtId="0" fontId="63" fillId="62" borderId="4" xfId="0" applyFont="1" applyFill="1" applyBorder="1" applyAlignment="1">
      <alignment horizontal="center" vertical="center" wrapText="1"/>
    </xf>
    <xf numFmtId="0" fontId="70" fillId="0" borderId="1" xfId="0" applyFont="1" applyFill="1" applyBorder="1" applyAlignment="1">
      <alignment horizontal="left" vertical="center" wrapText="1"/>
    </xf>
    <xf numFmtId="14" fontId="83" fillId="64" borderId="1" xfId="0" applyNumberFormat="1" applyFont="1" applyFill="1" applyBorder="1" applyAlignment="1">
      <alignment horizontal="center" vertical="center" wrapText="1"/>
    </xf>
    <xf numFmtId="0" fontId="84" fillId="64" borderId="1" xfId="0" applyFont="1" applyFill="1" applyBorder="1" applyAlignment="1">
      <alignment horizontal="center" vertical="center" wrapText="1"/>
    </xf>
    <xf numFmtId="0" fontId="86" fillId="0" borderId="0" xfId="0" applyFont="1" applyFill="1"/>
    <xf numFmtId="0" fontId="87" fillId="0" borderId="0" xfId="0" applyFont="1"/>
    <xf numFmtId="0" fontId="85" fillId="0" borderId="1" xfId="0" applyFont="1" applyFill="1" applyBorder="1" applyAlignment="1">
      <alignment horizontal="center" vertical="center" wrapText="1"/>
    </xf>
    <xf numFmtId="0" fontId="85" fillId="0" borderId="1" xfId="0" applyFont="1" applyFill="1" applyBorder="1" applyAlignment="1">
      <alignment horizontal="right" vertical="top" wrapText="1"/>
    </xf>
    <xf numFmtId="14" fontId="85" fillId="0" borderId="1" xfId="0" applyNumberFormat="1" applyFont="1" applyFill="1" applyBorder="1" applyAlignment="1">
      <alignment horizontal="center" vertical="center" wrapText="1"/>
    </xf>
    <xf numFmtId="0" fontId="87" fillId="0" borderId="0" xfId="0" applyFont="1" applyFill="1"/>
    <xf numFmtId="0" fontId="85" fillId="67" borderId="1" xfId="0" applyFont="1" applyFill="1" applyBorder="1" applyAlignment="1">
      <alignment horizontal="center" vertical="center" wrapText="1"/>
    </xf>
    <xf numFmtId="0" fontId="85" fillId="67" borderId="1" xfId="0" applyFont="1" applyFill="1" applyBorder="1" applyAlignment="1">
      <alignment vertical="top" wrapText="1"/>
    </xf>
    <xf numFmtId="0" fontId="85" fillId="67" borderId="1" xfId="0" applyNumberFormat="1" applyFont="1" applyFill="1" applyBorder="1" applyAlignment="1">
      <alignment horizontal="right" vertical="center" wrapText="1"/>
    </xf>
    <xf numFmtId="0" fontId="88" fillId="67" borderId="0" xfId="0" applyFont="1" applyFill="1"/>
    <xf numFmtId="0" fontId="49" fillId="0" borderId="1" xfId="0" applyFont="1" applyBorder="1" applyAlignment="1">
      <alignment horizontal="center" vertical="center" wrapText="1"/>
    </xf>
    <xf numFmtId="0" fontId="49" fillId="0" borderId="1" xfId="0" applyFont="1" applyBorder="1" applyAlignment="1">
      <alignment vertical="top" wrapText="1"/>
    </xf>
    <xf numFmtId="0" fontId="49" fillId="0" borderId="1" xfId="0" applyNumberFormat="1" applyFont="1" applyBorder="1" applyAlignment="1">
      <alignment horizontal="right" vertical="center" wrapText="1"/>
    </xf>
    <xf numFmtId="0" fontId="49" fillId="67" borderId="1" xfId="0" applyNumberFormat="1" applyFont="1" applyFill="1" applyBorder="1" applyAlignment="1">
      <alignment horizontal="right" vertical="center" wrapText="1"/>
    </xf>
    <xf numFmtId="0" fontId="87" fillId="0" borderId="0" xfId="0" applyFont="1" applyAlignment="1">
      <alignment vertical="center" wrapText="1"/>
    </xf>
    <xf numFmtId="1" fontId="87" fillId="0" borderId="0" xfId="0" applyNumberFormat="1" applyFont="1"/>
    <xf numFmtId="0" fontId="49" fillId="0" borderId="0" xfId="0" applyFont="1"/>
    <xf numFmtId="0" fontId="85" fillId="0" borderId="0" xfId="0" applyFont="1" applyAlignment="1">
      <alignment vertical="center" wrapText="1"/>
    </xf>
    <xf numFmtId="0" fontId="49" fillId="0" borderId="0" xfId="0" applyFont="1" applyAlignment="1">
      <alignment vertical="center" wrapText="1"/>
    </xf>
    <xf numFmtId="0" fontId="49" fillId="0" borderId="0" xfId="0" applyFont="1" applyAlignment="1">
      <alignment horizontal="center" vertical="center" wrapText="1"/>
    </xf>
    <xf numFmtId="0" fontId="49" fillId="0" borderId="0" xfId="0" applyFont="1" applyAlignment="1">
      <alignment vertical="center"/>
    </xf>
    <xf numFmtId="0" fontId="85" fillId="0" borderId="1" xfId="0" applyFont="1" applyBorder="1" applyAlignment="1">
      <alignment horizontal="center" vertical="center" wrapText="1"/>
    </xf>
    <xf numFmtId="0" fontId="49" fillId="0" borderId="1" xfId="0" applyFont="1" applyBorder="1"/>
    <xf numFmtId="0" fontId="49" fillId="0" borderId="1" xfId="0" applyFont="1" applyBorder="1" applyAlignment="1">
      <alignment horizontal="left" vertical="center" wrapText="1"/>
    </xf>
    <xf numFmtId="0" fontId="90" fillId="0" borderId="1" xfId="0" applyFont="1" applyFill="1" applyBorder="1" applyAlignment="1">
      <alignment horizontal="center" vertical="center" wrapText="1"/>
    </xf>
    <xf numFmtId="0" fontId="49" fillId="0" borderId="1" xfId="0" applyFont="1" applyBorder="1" applyAlignment="1">
      <alignment horizontal="center" vertical="center"/>
    </xf>
    <xf numFmtId="0" fontId="90" fillId="60" borderId="0" xfId="0" applyFont="1" applyFill="1" applyBorder="1" applyAlignment="1">
      <alignment horizontal="center" vertical="center" wrapText="1"/>
    </xf>
    <xf numFmtId="0" fontId="49" fillId="0" borderId="0" xfId="0" applyFont="1" applyBorder="1" applyAlignment="1">
      <alignment horizontal="center" vertical="center"/>
    </xf>
    <xf numFmtId="0" fontId="49" fillId="0" borderId="1" xfId="0" applyFont="1" applyFill="1" applyBorder="1" applyAlignment="1">
      <alignment horizontal="center" vertical="center" wrapText="1"/>
    </xf>
    <xf numFmtId="0" fontId="92" fillId="0" borderId="0" xfId="0" applyFont="1" applyFill="1" applyAlignment="1">
      <alignment vertical="center"/>
    </xf>
    <xf numFmtId="0" fontId="92" fillId="0" borderId="0" xfId="0" applyFont="1" applyAlignment="1">
      <alignment vertical="center"/>
    </xf>
    <xf numFmtId="0" fontId="94" fillId="0" borderId="1" xfId="0" applyFont="1" applyBorder="1" applyAlignment="1">
      <alignment horizontal="center" vertical="center" wrapText="1"/>
    </xf>
    <xf numFmtId="0" fontId="95" fillId="0" borderId="1" xfId="0" applyFont="1" applyBorder="1" applyAlignment="1">
      <alignment horizontal="center" vertical="center"/>
    </xf>
    <xf numFmtId="0" fontId="95" fillId="0" borderId="1" xfId="0" applyFont="1" applyBorder="1" applyAlignment="1">
      <alignment horizontal="left" vertical="center" wrapText="1"/>
    </xf>
    <xf numFmtId="2" fontId="95" fillId="0" borderId="1" xfId="0" applyNumberFormat="1" applyFont="1" applyBorder="1" applyAlignment="1">
      <alignment horizontal="center" vertical="center" wrapText="1"/>
    </xf>
    <xf numFmtId="0" fontId="94" fillId="0" borderId="1" xfId="0" applyFont="1" applyBorder="1" applyAlignment="1">
      <alignment horizontal="left" vertical="center"/>
    </xf>
    <xf numFmtId="0" fontId="94" fillId="0" borderId="1" xfId="0" applyFont="1" applyBorder="1" applyAlignment="1">
      <alignment horizontal="center" vertical="center"/>
    </xf>
    <xf numFmtId="2" fontId="94" fillId="0" borderId="1" xfId="0" applyNumberFormat="1" applyFont="1" applyBorder="1" applyAlignment="1">
      <alignment horizontal="center" vertical="center" wrapText="1"/>
    </xf>
    <xf numFmtId="0" fontId="96" fillId="0" borderId="0" xfId="0" applyFont="1"/>
    <xf numFmtId="0" fontId="100" fillId="0" borderId="46" xfId="0" applyFont="1" applyBorder="1" applyAlignment="1">
      <alignment horizontal="center" vertical="center" wrapText="1"/>
    </xf>
    <xf numFmtId="0" fontId="100" fillId="0" borderId="47" xfId="0" applyFont="1" applyBorder="1" applyAlignment="1">
      <alignment horizontal="center" vertical="center" wrapText="1"/>
    </xf>
    <xf numFmtId="0" fontId="100" fillId="0" borderId="49" xfId="0" applyFont="1" applyBorder="1" applyAlignment="1">
      <alignment horizontal="center" vertical="center" wrapText="1"/>
    </xf>
    <xf numFmtId="0" fontId="100" fillId="0" borderId="50" xfId="0" applyFont="1" applyBorder="1" applyAlignment="1">
      <alignment horizontal="center" vertical="center" wrapText="1"/>
    </xf>
    <xf numFmtId="1" fontId="100" fillId="0" borderId="51" xfId="0" applyNumberFormat="1" applyFont="1" applyBorder="1" applyAlignment="1">
      <alignment horizontal="center" vertical="center" wrapText="1"/>
    </xf>
    <xf numFmtId="1" fontId="101" fillId="0" borderId="52" xfId="0" applyNumberFormat="1" applyFont="1" applyFill="1" applyBorder="1" applyAlignment="1">
      <alignment horizontal="center" vertical="center"/>
    </xf>
    <xf numFmtId="1" fontId="102" fillId="0" borderId="0" xfId="0" quotePrefix="1" applyNumberFormat="1" applyFont="1" applyAlignment="1">
      <alignment horizontal="center" vertical="center"/>
    </xf>
    <xf numFmtId="1" fontId="96" fillId="0" borderId="0" xfId="0" applyNumberFormat="1" applyFont="1" applyAlignment="1">
      <alignment horizontal="center" vertical="center"/>
    </xf>
    <xf numFmtId="1" fontId="96" fillId="0" borderId="0" xfId="0" applyNumberFormat="1" applyFont="1"/>
    <xf numFmtId="1" fontId="100" fillId="0" borderId="51" xfId="0" applyNumberFormat="1" applyFont="1" applyFill="1" applyBorder="1" applyAlignment="1">
      <alignment horizontal="center" vertical="center" wrapText="1"/>
    </xf>
    <xf numFmtId="0" fontId="96" fillId="0" borderId="0" xfId="0" applyFont="1" applyFill="1"/>
    <xf numFmtId="0" fontId="104" fillId="0" borderId="0" xfId="0" applyFont="1"/>
    <xf numFmtId="0" fontId="105" fillId="0" borderId="0" xfId="0" applyFont="1"/>
    <xf numFmtId="0" fontId="106" fillId="0" borderId="0" xfId="0" applyFont="1" applyAlignment="1">
      <alignment horizontal="left" indent="2"/>
    </xf>
    <xf numFmtId="0" fontId="104" fillId="0" borderId="55" xfId="0" applyFont="1" applyBorder="1" applyAlignment="1">
      <alignment horizontal="center"/>
    </xf>
    <xf numFmtId="0" fontId="104" fillId="0" borderId="56" xfId="0" applyFont="1" applyBorder="1" applyAlignment="1">
      <alignment horizontal="center"/>
    </xf>
    <xf numFmtId="0" fontId="104" fillId="0" borderId="58" xfId="0" applyFont="1" applyBorder="1" applyAlignment="1">
      <alignment vertical="center" wrapText="1"/>
    </xf>
    <xf numFmtId="0" fontId="104" fillId="0" borderId="56" xfId="0" applyFont="1" applyBorder="1" applyAlignment="1">
      <alignment vertical="center" wrapText="1"/>
    </xf>
    <xf numFmtId="0" fontId="106" fillId="0" borderId="55" xfId="0" applyFont="1" applyBorder="1"/>
    <xf numFmtId="0" fontId="104" fillId="0" borderId="56" xfId="0" applyFont="1" applyBorder="1" applyAlignment="1">
      <alignment vertical="center"/>
    </xf>
    <xf numFmtId="0" fontId="106" fillId="0" borderId="56" xfId="0" applyFont="1" applyBorder="1" applyAlignment="1">
      <alignment horizontal="center" vertical="center"/>
    </xf>
    <xf numFmtId="0" fontId="106" fillId="0" borderId="56" xfId="0" applyFont="1" applyBorder="1" applyAlignment="1">
      <alignment vertical="center"/>
    </xf>
    <xf numFmtId="2" fontId="106" fillId="0" borderId="56" xfId="0" applyNumberFormat="1" applyFont="1" applyBorder="1"/>
    <xf numFmtId="0" fontId="106" fillId="0" borderId="55" xfId="0" applyFont="1" applyBorder="1" applyAlignment="1">
      <alignment horizontal="center" vertical="center"/>
    </xf>
    <xf numFmtId="0" fontId="106" fillId="0" borderId="56" xfId="0" applyFont="1" applyBorder="1"/>
    <xf numFmtId="184" fontId="106" fillId="0" borderId="56" xfId="0" applyNumberFormat="1" applyFont="1" applyBorder="1"/>
    <xf numFmtId="0" fontId="104" fillId="0" borderId="0" xfId="0" applyFont="1" applyBorder="1" applyAlignment="1">
      <alignment horizontal="left"/>
    </xf>
    <xf numFmtId="0" fontId="105" fillId="0" borderId="0" xfId="0" applyFont="1" applyBorder="1"/>
    <xf numFmtId="0" fontId="104" fillId="0" borderId="45" xfId="0" applyFont="1" applyBorder="1" applyAlignment="1">
      <alignment horizontal="center" wrapText="1"/>
    </xf>
    <xf numFmtId="0" fontId="104" fillId="0" borderId="46" xfId="0" applyFont="1" applyBorder="1" applyAlignment="1">
      <alignment horizontal="center" wrapText="1"/>
    </xf>
    <xf numFmtId="0" fontId="104" fillId="0" borderId="47" xfId="0" applyFont="1" applyBorder="1" applyAlignment="1">
      <alignment horizontal="center" wrapText="1"/>
    </xf>
    <xf numFmtId="0" fontId="104" fillId="0" borderId="60" xfId="0" applyFont="1" applyBorder="1" applyAlignment="1">
      <alignment wrapText="1"/>
    </xf>
    <xf numFmtId="0" fontId="104" fillId="0" borderId="50" xfId="0" applyFont="1" applyBorder="1" applyAlignment="1">
      <alignment wrapText="1"/>
    </xf>
    <xf numFmtId="0" fontId="106" fillId="0" borderId="36" xfId="0" applyFont="1" applyBorder="1" applyAlignment="1">
      <alignment vertical="center"/>
    </xf>
    <xf numFmtId="2" fontId="106" fillId="0" borderId="36" xfId="0" applyNumberFormat="1" applyFont="1" applyBorder="1" applyAlignment="1">
      <alignment vertical="center"/>
    </xf>
    <xf numFmtId="0" fontId="107" fillId="0" borderId="0" xfId="0" applyFont="1" applyFill="1" applyBorder="1"/>
    <xf numFmtId="0" fontId="106" fillId="0" borderId="1" xfId="0" applyFont="1" applyBorder="1" applyAlignment="1">
      <alignment vertical="center"/>
    </xf>
    <xf numFmtId="0" fontId="104" fillId="0" borderId="0" xfId="0" applyFont="1" applyAlignment="1">
      <alignment horizontal="left"/>
    </xf>
    <xf numFmtId="0" fontId="104" fillId="0" borderId="60" xfId="0" applyFont="1" applyBorder="1" applyAlignment="1">
      <alignment vertical="center" wrapText="1"/>
    </xf>
    <xf numFmtId="0" fontId="104" fillId="0" borderId="50" xfId="0" applyFont="1" applyBorder="1" applyAlignment="1">
      <alignment vertical="center" wrapText="1"/>
    </xf>
    <xf numFmtId="0" fontId="106" fillId="0" borderId="36" xfId="0" applyFont="1" applyBorder="1" applyAlignment="1">
      <alignment horizontal="center" vertical="center"/>
    </xf>
    <xf numFmtId="10" fontId="106" fillId="0" borderId="36" xfId="0" applyNumberFormat="1" applyFont="1" applyBorder="1" applyAlignment="1">
      <alignment vertical="center"/>
    </xf>
    <xf numFmtId="0" fontId="106" fillId="0" borderId="1" xfId="0" applyFont="1" applyBorder="1" applyAlignment="1">
      <alignment horizontal="center" vertical="center"/>
    </xf>
    <xf numFmtId="10" fontId="106" fillId="0" borderId="1" xfId="0" applyNumberFormat="1" applyFont="1" applyBorder="1" applyAlignment="1">
      <alignment vertical="center"/>
    </xf>
    <xf numFmtId="0" fontId="106" fillId="0" borderId="0" xfId="0" applyFont="1"/>
    <xf numFmtId="0" fontId="108" fillId="0" borderId="0" xfId="0" applyFont="1"/>
    <xf numFmtId="0" fontId="109" fillId="0" borderId="0" xfId="0" applyFont="1" applyAlignment="1">
      <alignment wrapText="1"/>
    </xf>
    <xf numFmtId="0" fontId="110" fillId="0" borderId="0" xfId="0" applyFont="1"/>
    <xf numFmtId="0" fontId="111" fillId="0" borderId="1" xfId="0" applyFont="1" applyBorder="1" applyAlignment="1">
      <alignment horizontal="center" vertical="center"/>
    </xf>
    <xf numFmtId="0" fontId="111" fillId="0" borderId="1" xfId="0" applyFont="1" applyBorder="1" applyAlignment="1">
      <alignment horizontal="center" vertical="center" wrapText="1"/>
    </xf>
    <xf numFmtId="0" fontId="112" fillId="0" borderId="1" xfId="0" applyFont="1" applyBorder="1" applyAlignment="1">
      <alignment horizontal="center" vertical="center"/>
    </xf>
    <xf numFmtId="0" fontId="112" fillId="0" borderId="1" xfId="0" applyFont="1" applyBorder="1" applyAlignment="1">
      <alignment horizontal="center" vertical="center" wrapText="1"/>
    </xf>
    <xf numFmtId="0" fontId="113" fillId="0" borderId="1" xfId="0" applyFont="1" applyBorder="1" applyAlignment="1">
      <alignment horizontal="center" vertical="center"/>
    </xf>
    <xf numFmtId="0" fontId="111" fillId="0" borderId="63" xfId="0" applyFont="1" applyBorder="1" applyAlignment="1">
      <alignment horizontal="center" vertical="center" wrapText="1"/>
    </xf>
    <xf numFmtId="0" fontId="86" fillId="0" borderId="0" xfId="0" applyFont="1" applyFill="1" applyAlignment="1">
      <alignment horizontal="left"/>
    </xf>
    <xf numFmtId="0" fontId="114" fillId="61" borderId="1" xfId="0" applyFont="1" applyFill="1" applyBorder="1" applyAlignment="1">
      <alignment horizontal="center" vertical="center" wrapText="1"/>
    </xf>
    <xf numFmtId="0" fontId="87" fillId="0" borderId="0" xfId="0" applyFont="1" applyFill="1" applyAlignment="1">
      <alignment horizontal="left"/>
    </xf>
    <xf numFmtId="0" fontId="104" fillId="68" borderId="1" xfId="0" applyFont="1" applyFill="1" applyBorder="1" applyAlignment="1">
      <alignment horizontal="center" vertical="center" wrapText="1"/>
    </xf>
    <xf numFmtId="0" fontId="115" fillId="0" borderId="0" xfId="0" applyFont="1" applyFill="1" applyAlignment="1">
      <alignment horizontal="left"/>
    </xf>
    <xf numFmtId="0" fontId="106" fillId="0" borderId="1" xfId="0" applyFont="1" applyFill="1" applyBorder="1" applyAlignment="1">
      <alignment horizontal="center" vertical="center"/>
    </xf>
    <xf numFmtId="17" fontId="106" fillId="0" borderId="1" xfId="0" applyNumberFormat="1" applyFont="1" applyFill="1" applyBorder="1" applyAlignment="1">
      <alignment horizontal="center" vertical="center"/>
    </xf>
    <xf numFmtId="2" fontId="116" fillId="64" borderId="1" xfId="0" applyNumberFormat="1" applyFont="1" applyFill="1" applyBorder="1" applyAlignment="1">
      <alignment horizontal="center" vertical="center" wrapText="1"/>
    </xf>
    <xf numFmtId="0" fontId="87" fillId="61" borderId="1" xfId="0" applyFont="1" applyFill="1" applyBorder="1" applyAlignment="1">
      <alignment horizontal="center" vertical="center"/>
    </xf>
    <xf numFmtId="0" fontId="88" fillId="61" borderId="1" xfId="0" applyFont="1" applyFill="1" applyBorder="1" applyAlignment="1">
      <alignment horizontal="center" vertical="center"/>
    </xf>
    <xf numFmtId="2" fontId="116" fillId="69" borderId="1" xfId="0" applyNumberFormat="1" applyFont="1" applyFill="1" applyBorder="1" applyAlignment="1">
      <alignment horizontal="center" vertical="center" wrapText="1"/>
    </xf>
    <xf numFmtId="0" fontId="87" fillId="0" borderId="0" xfId="0" applyFont="1" applyFill="1" applyAlignment="1">
      <alignment horizontal="center" vertical="center"/>
    </xf>
    <xf numFmtId="0" fontId="117" fillId="0" borderId="0" xfId="0" applyFont="1" applyBorder="1"/>
    <xf numFmtId="0" fontId="118" fillId="0" borderId="0" xfId="0" applyFont="1"/>
    <xf numFmtId="0" fontId="104" fillId="61" borderId="1" xfId="0" applyFont="1" applyFill="1" applyBorder="1" applyAlignment="1">
      <alignment horizontal="center" vertical="center" wrapText="1"/>
    </xf>
    <xf numFmtId="0" fontId="0" fillId="0" borderId="0" xfId="0" applyAlignment="1">
      <alignment horizontal="center"/>
    </xf>
    <xf numFmtId="0" fontId="117" fillId="68" borderId="1" xfId="0" applyFont="1" applyFill="1" applyBorder="1" applyAlignment="1">
      <alignment horizontal="center" vertical="center" wrapText="1"/>
    </xf>
    <xf numFmtId="0" fontId="104" fillId="0" borderId="1" xfId="0" applyFont="1" applyFill="1" applyBorder="1" applyAlignment="1">
      <alignment horizontal="center" vertical="center"/>
    </xf>
    <xf numFmtId="0" fontId="119" fillId="64" borderId="1" xfId="0" applyFont="1" applyFill="1" applyBorder="1" applyAlignment="1">
      <alignment horizontal="center" vertical="center" wrapText="1"/>
    </xf>
    <xf numFmtId="185" fontId="116" fillId="61" borderId="1" xfId="0" applyNumberFormat="1" applyFont="1" applyFill="1" applyBorder="1" applyAlignment="1">
      <alignment horizontal="center" vertical="center" wrapText="1"/>
    </xf>
    <xf numFmtId="20" fontId="88" fillId="61" borderId="1" xfId="0" applyNumberFormat="1" applyFont="1" applyFill="1" applyBorder="1" applyAlignment="1">
      <alignment horizontal="center" vertical="center"/>
    </xf>
    <xf numFmtId="0" fontId="116" fillId="0" borderId="1" xfId="0" applyFont="1" applyFill="1" applyBorder="1" applyAlignment="1">
      <alignment horizontal="center" vertical="center" wrapText="1"/>
    </xf>
    <xf numFmtId="0" fontId="0" fillId="0" borderId="0" xfId="0" applyFont="1"/>
    <xf numFmtId="2" fontId="0" fillId="0" borderId="0" xfId="0" applyNumberFormat="1" applyFont="1"/>
    <xf numFmtId="185" fontId="116" fillId="60" borderId="1" xfId="0" applyNumberFormat="1" applyFont="1" applyFill="1" applyBorder="1" applyAlignment="1">
      <alignment horizontal="center" vertical="center" wrapText="1"/>
    </xf>
    <xf numFmtId="0" fontId="88" fillId="60" borderId="1" xfId="0" applyFont="1" applyFill="1" applyBorder="1" applyAlignment="1">
      <alignment horizontal="center" vertical="center"/>
    </xf>
    <xf numFmtId="20" fontId="120" fillId="61" borderId="1" xfId="0" applyNumberFormat="1" applyFont="1" applyFill="1" applyBorder="1" applyAlignment="1">
      <alignment horizontal="center" vertical="center"/>
    </xf>
    <xf numFmtId="185" fontId="0" fillId="0" borderId="0" xfId="0" applyNumberFormat="1"/>
    <xf numFmtId="0" fontId="0" fillId="0" borderId="0" xfId="0" applyAlignment="1">
      <alignment horizontal="center" vertical="center"/>
    </xf>
    <xf numFmtId="2" fontId="0" fillId="0" borderId="0" xfId="0" applyNumberFormat="1"/>
    <xf numFmtId="0" fontId="106" fillId="0" borderId="1" xfId="0" applyFont="1" applyBorder="1" applyAlignment="1">
      <alignment horizontal="center" vertical="center" wrapText="1"/>
    </xf>
    <xf numFmtId="1" fontId="121" fillId="0" borderId="1" xfId="0" applyNumberFormat="1" applyFont="1" applyBorder="1" applyAlignment="1">
      <alignment horizontal="center" vertical="center"/>
    </xf>
    <xf numFmtId="1" fontId="121" fillId="0" borderId="1" xfId="0" applyNumberFormat="1" applyFont="1" applyBorder="1" applyAlignment="1">
      <alignment horizontal="center" vertical="center" wrapText="1"/>
    </xf>
    <xf numFmtId="0" fontId="35" fillId="0" borderId="0" xfId="0" applyFont="1" applyAlignment="1">
      <alignment vertical="center"/>
    </xf>
    <xf numFmtId="17" fontId="121" fillId="0" borderId="1" xfId="0" applyNumberFormat="1" applyFont="1" applyFill="1" applyBorder="1" applyAlignment="1">
      <alignment vertical="center"/>
    </xf>
    <xf numFmtId="0" fontId="123" fillId="64" borderId="1" xfId="26144" applyFont="1" applyFill="1" applyBorder="1" applyAlignment="1" applyProtection="1">
      <alignment horizontal="center" vertical="center" wrapText="1"/>
    </xf>
    <xf numFmtId="0" fontId="116" fillId="64" borderId="1" xfId="0" applyFont="1" applyFill="1" applyBorder="1" applyAlignment="1">
      <alignment horizontal="center" vertical="center" wrapText="1"/>
    </xf>
    <xf numFmtId="1" fontId="116" fillId="64" borderId="1" xfId="0" applyNumberFormat="1" applyFont="1" applyFill="1" applyBorder="1" applyAlignment="1">
      <alignment horizontal="center" vertical="center" wrapText="1"/>
    </xf>
    <xf numFmtId="2" fontId="88" fillId="64" borderId="1" xfId="0" applyNumberFormat="1" applyFont="1" applyFill="1" applyBorder="1" applyAlignment="1">
      <alignment horizontal="center" vertical="center"/>
    </xf>
    <xf numFmtId="0" fontId="87" fillId="64" borderId="1" xfId="0" applyFont="1" applyFill="1" applyBorder="1" applyAlignment="1">
      <alignment horizontal="center" vertical="center"/>
    </xf>
    <xf numFmtId="0" fontId="88" fillId="64" borderId="1" xfId="0" applyFont="1" applyFill="1" applyBorder="1" applyAlignment="1">
      <alignment horizontal="center" vertical="center"/>
    </xf>
    <xf numFmtId="1" fontId="88" fillId="64" borderId="1" xfId="0" applyNumberFormat="1" applyFont="1" applyFill="1" applyBorder="1" applyAlignment="1">
      <alignment horizontal="center" vertical="center"/>
    </xf>
    <xf numFmtId="0" fontId="88" fillId="0" borderId="0" xfId="0" applyFont="1"/>
    <xf numFmtId="1" fontId="121" fillId="0" borderId="38" xfId="0" applyNumberFormat="1" applyFont="1" applyBorder="1" applyAlignment="1">
      <alignment horizontal="center" vertical="center" wrapText="1"/>
    </xf>
    <xf numFmtId="17" fontId="121" fillId="0" borderId="1" xfId="0" applyNumberFormat="1" applyFont="1" applyFill="1" applyBorder="1" applyAlignment="1">
      <alignment horizontal="center" vertical="center"/>
    </xf>
    <xf numFmtId="0" fontId="123" fillId="0" borderId="1" xfId="26144" applyFont="1" applyFill="1" applyBorder="1" applyAlignment="1" applyProtection="1">
      <alignment horizontal="center" vertical="center" wrapText="1"/>
    </xf>
    <xf numFmtId="2" fontId="116" fillId="0" borderId="1" xfId="0" applyNumberFormat="1" applyFont="1" applyFill="1" applyBorder="1" applyAlignment="1">
      <alignment horizontal="center" vertical="center" wrapText="1"/>
    </xf>
    <xf numFmtId="185" fontId="87" fillId="0" borderId="0" xfId="0" applyNumberFormat="1" applyFont="1"/>
    <xf numFmtId="0" fontId="88" fillId="0" borderId="1" xfId="0" applyFont="1" applyBorder="1"/>
    <xf numFmtId="1" fontId="88" fillId="0" borderId="1" xfId="0" applyNumberFormat="1" applyFont="1" applyBorder="1" applyAlignment="1">
      <alignment horizontal="center" vertical="center"/>
    </xf>
    <xf numFmtId="2" fontId="88" fillId="0" borderId="1" xfId="0" applyNumberFormat="1" applyFont="1" applyBorder="1" applyAlignment="1">
      <alignment horizontal="center" vertical="center"/>
    </xf>
    <xf numFmtId="176" fontId="87" fillId="0" borderId="0" xfId="0" applyNumberFormat="1" applyFont="1"/>
    <xf numFmtId="0" fontId="0" fillId="0" borderId="0" xfId="0" applyAlignment="1">
      <alignment wrapText="1"/>
    </xf>
    <xf numFmtId="0" fontId="128" fillId="0" borderId="37" xfId="0" applyFont="1" applyBorder="1" applyAlignment="1">
      <alignment horizontal="center" vertical="center"/>
    </xf>
    <xf numFmtId="0" fontId="129" fillId="0" borderId="0" xfId="0" applyFont="1"/>
    <xf numFmtId="0" fontId="128" fillId="0" borderId="37" xfId="0" applyFont="1" applyFill="1" applyBorder="1" applyAlignment="1">
      <alignment horizontal="center" vertical="center"/>
    </xf>
    <xf numFmtId="0" fontId="95" fillId="0" borderId="1" xfId="0" applyFont="1" applyFill="1" applyBorder="1" applyAlignment="1">
      <alignment horizontal="center" vertical="center" wrapText="1"/>
    </xf>
    <xf numFmtId="0" fontId="94" fillId="0" borderId="1" xfId="0" applyFont="1" applyFill="1" applyBorder="1" applyAlignment="1">
      <alignment horizontal="center" vertical="center" wrapText="1"/>
    </xf>
    <xf numFmtId="0" fontId="93" fillId="0" borderId="52" xfId="0" applyFont="1" applyFill="1" applyBorder="1" applyAlignment="1">
      <alignment horizontal="center" vertical="center"/>
    </xf>
    <xf numFmtId="1" fontId="130" fillId="0" borderId="52" xfId="0" applyNumberFormat="1" applyFont="1" applyFill="1" applyBorder="1" applyAlignment="1">
      <alignment horizontal="center" vertical="center"/>
    </xf>
    <xf numFmtId="1" fontId="93" fillId="0" borderId="52" xfId="0" applyNumberFormat="1" applyFont="1" applyFill="1" applyBorder="1" applyAlignment="1">
      <alignment horizontal="center" vertical="center"/>
    </xf>
    <xf numFmtId="0" fontId="126" fillId="0" borderId="1" xfId="0" applyFont="1" applyFill="1" applyBorder="1" applyAlignment="1">
      <alignment horizontal="center" vertical="center" wrapText="1"/>
    </xf>
    <xf numFmtId="0" fontId="127" fillId="0" borderId="1" xfId="0" applyFont="1" applyFill="1" applyBorder="1"/>
    <xf numFmtId="0" fontId="127" fillId="0" borderId="1" xfId="0" applyFont="1" applyFill="1" applyBorder="1" applyAlignment="1">
      <alignment horizontal="center" vertical="center"/>
    </xf>
    <xf numFmtId="0" fontId="0" fillId="0" borderId="0" xfId="0" applyFill="1"/>
    <xf numFmtId="0" fontId="65" fillId="0" borderId="0" xfId="0" applyFont="1" applyBorder="1" applyAlignment="1">
      <alignment horizontal="left" vertical="center" wrapText="1"/>
    </xf>
    <xf numFmtId="0" fontId="66" fillId="61" borderId="1" xfId="0" applyFont="1" applyFill="1" applyBorder="1" applyAlignment="1">
      <alignment horizontal="center" vertical="center" wrapText="1"/>
    </xf>
    <xf numFmtId="0" fontId="66" fillId="61" borderId="1" xfId="0" applyFont="1" applyFill="1" applyBorder="1" applyAlignment="1">
      <alignment horizontal="center" vertical="center"/>
    </xf>
    <xf numFmtId="0" fontId="66" fillId="61" borderId="1" xfId="0" applyFont="1" applyFill="1" applyBorder="1" applyAlignment="1">
      <alignment horizontal="center"/>
    </xf>
    <xf numFmtId="0" fontId="63" fillId="0" borderId="2" xfId="0" applyFont="1" applyFill="1" applyBorder="1" applyAlignment="1">
      <alignment horizontal="left" vertical="center"/>
    </xf>
    <xf numFmtId="0" fontId="63" fillId="0" borderId="3" xfId="0" applyFont="1" applyFill="1" applyBorder="1" applyAlignment="1">
      <alignment horizontal="left" vertical="center"/>
    </xf>
    <xf numFmtId="0" fontId="65" fillId="0" borderId="2" xfId="0" applyFont="1" applyFill="1" applyBorder="1" applyAlignment="1">
      <alignment horizontal="left" vertical="center"/>
    </xf>
    <xf numFmtId="0" fontId="65" fillId="0" borderId="3" xfId="0" applyFont="1" applyFill="1" applyBorder="1" applyAlignment="1">
      <alignment horizontal="left" vertical="center"/>
    </xf>
    <xf numFmtId="0" fontId="65" fillId="0" borderId="2" xfId="0" applyFont="1" applyFill="1" applyBorder="1" applyAlignment="1">
      <alignment horizontal="left" vertical="center" wrapText="1"/>
    </xf>
    <xf numFmtId="0" fontId="65" fillId="0" borderId="3" xfId="0" applyFont="1" applyFill="1" applyBorder="1" applyAlignment="1">
      <alignment horizontal="left" vertical="center" wrapText="1"/>
    </xf>
    <xf numFmtId="0" fontId="77" fillId="0" borderId="32" xfId="0" applyFont="1" applyBorder="1" applyAlignment="1">
      <alignment horizontal="center" vertical="center" wrapText="1"/>
    </xf>
    <xf numFmtId="0" fontId="77" fillId="0" borderId="14" xfId="0" applyFont="1" applyBorder="1" applyAlignment="1">
      <alignment horizontal="center" vertical="center" wrapText="1"/>
    </xf>
    <xf numFmtId="0" fontId="77" fillId="0" borderId="34" xfId="0" applyFont="1" applyBorder="1" applyAlignment="1">
      <alignment horizontal="center" vertical="center" wrapText="1"/>
    </xf>
    <xf numFmtId="0" fontId="77" fillId="0" borderId="0" xfId="0" applyFont="1" applyBorder="1" applyAlignment="1">
      <alignment horizontal="center" vertical="center" wrapText="1"/>
    </xf>
    <xf numFmtId="0" fontId="85" fillId="67" borderId="2" xfId="0" applyFont="1" applyFill="1" applyBorder="1" applyAlignment="1">
      <alignment horizontal="center" vertical="top" wrapText="1"/>
    </xf>
    <xf numFmtId="0" fontId="85" fillId="67" borderId="4" xfId="0" applyFont="1" applyFill="1" applyBorder="1" applyAlignment="1">
      <alignment horizontal="center" vertical="top" wrapText="1"/>
    </xf>
    <xf numFmtId="0" fontId="89" fillId="0" borderId="14" xfId="0" applyFont="1" applyBorder="1" applyAlignment="1">
      <alignment horizontal="left" vertical="center" wrapText="1"/>
    </xf>
    <xf numFmtId="0" fontId="85" fillId="0" borderId="1" xfId="0" applyFont="1" applyFill="1" applyBorder="1" applyAlignment="1">
      <alignment horizontal="center" vertical="center"/>
    </xf>
    <xf numFmtId="0" fontId="85" fillId="0" borderId="0" xfId="0" applyFont="1" applyFill="1" applyAlignment="1">
      <alignment horizontal="left" vertical="center"/>
    </xf>
    <xf numFmtId="0" fontId="85" fillId="0" borderId="1" xfId="0" applyFont="1" applyBorder="1" applyAlignment="1">
      <alignment horizontal="center" vertical="center" wrapText="1"/>
    </xf>
    <xf numFmtId="0" fontId="85" fillId="0" borderId="1" xfId="0" applyFont="1" applyFill="1" applyBorder="1" applyAlignment="1">
      <alignment horizontal="center" vertical="center" wrapText="1"/>
    </xf>
    <xf numFmtId="0" fontId="85" fillId="0" borderId="32" xfId="0" applyFont="1" applyFill="1" applyBorder="1" applyAlignment="1">
      <alignment horizontal="center" vertical="center" wrapText="1"/>
    </xf>
    <xf numFmtId="0" fontId="85" fillId="0" borderId="14" xfId="0" applyFont="1" applyFill="1" applyBorder="1" applyAlignment="1">
      <alignment horizontal="center" vertical="center" wrapText="1"/>
    </xf>
    <xf numFmtId="0" fontId="85" fillId="0" borderId="39" xfId="0" applyFont="1" applyFill="1" applyBorder="1" applyAlignment="1">
      <alignment horizontal="center" vertical="center" wrapText="1"/>
    </xf>
    <xf numFmtId="0" fontId="85" fillId="0" borderId="33" xfId="0" applyFont="1" applyFill="1" applyBorder="1" applyAlignment="1">
      <alignment horizontal="center" vertical="center" wrapText="1"/>
    </xf>
    <xf numFmtId="0" fontId="85" fillId="0" borderId="15" xfId="0" applyFont="1" applyFill="1" applyBorder="1" applyAlignment="1">
      <alignment horizontal="center" vertical="center" wrapText="1"/>
    </xf>
    <xf numFmtId="0" fontId="85" fillId="0" borderId="40" xfId="0" applyFont="1" applyFill="1" applyBorder="1" applyAlignment="1">
      <alignment horizontal="center" vertical="center" wrapText="1"/>
    </xf>
    <xf numFmtId="0" fontId="49" fillId="0" borderId="0" xfId="0" applyFont="1" applyAlignment="1">
      <alignment horizontal="left" vertical="center" wrapText="1"/>
    </xf>
    <xf numFmtId="0" fontId="85" fillId="0" borderId="35" xfId="0" applyFont="1" applyFill="1" applyBorder="1" applyAlignment="1">
      <alignment horizontal="left"/>
    </xf>
    <xf numFmtId="0" fontId="85" fillId="0" borderId="0" xfId="0" applyFont="1" applyFill="1" applyBorder="1" applyAlignment="1">
      <alignment horizontal="left"/>
    </xf>
    <xf numFmtId="0" fontId="85" fillId="0" borderId="35" xfId="0" applyFont="1" applyFill="1" applyBorder="1" applyAlignment="1">
      <alignment horizontal="center" vertical="center" wrapText="1"/>
    </xf>
    <xf numFmtId="0" fontId="85" fillId="0" borderId="0" xfId="0" applyFont="1" applyFill="1" applyBorder="1" applyAlignment="1">
      <alignment horizontal="center" vertical="center" wrapText="1"/>
    </xf>
    <xf numFmtId="0" fontId="49" fillId="0" borderId="35" xfId="0" applyFont="1" applyBorder="1" applyAlignment="1">
      <alignment horizontal="left" vertical="center" wrapText="1"/>
    </xf>
    <xf numFmtId="0" fontId="49" fillId="0" borderId="0" xfId="0" applyFont="1" applyBorder="1" applyAlignment="1">
      <alignment horizontal="left" vertical="center" wrapText="1"/>
    </xf>
    <xf numFmtId="0" fontId="91" fillId="0" borderId="0" xfId="0" applyFont="1" applyFill="1" applyBorder="1" applyAlignment="1">
      <alignment horizontal="center" vertical="center"/>
    </xf>
    <xf numFmtId="0" fontId="93" fillId="0" borderId="0" xfId="0" applyFont="1" applyFill="1" applyBorder="1" applyAlignment="1">
      <alignment horizontal="center" vertical="center"/>
    </xf>
    <xf numFmtId="0" fontId="94" fillId="0" borderId="0" xfId="0" applyFont="1" applyFill="1" applyBorder="1" applyAlignment="1">
      <alignment horizontal="center" vertical="center"/>
    </xf>
    <xf numFmtId="0" fontId="94" fillId="0" borderId="1" xfId="0" applyFont="1" applyBorder="1" applyAlignment="1">
      <alignment horizontal="center" vertical="center" wrapText="1"/>
    </xf>
    <xf numFmtId="0" fontId="103" fillId="0" borderId="0" xfId="0" applyFont="1" applyFill="1" applyBorder="1" applyAlignment="1">
      <alignment horizontal="left"/>
    </xf>
    <xf numFmtId="0" fontId="104" fillId="0" borderId="53" xfId="0" applyFont="1" applyBorder="1" applyAlignment="1">
      <alignment horizontal="center"/>
    </xf>
    <xf numFmtId="0" fontId="104" fillId="0" borderId="21" xfId="0" applyFont="1" applyBorder="1" applyAlignment="1">
      <alignment horizontal="center"/>
    </xf>
    <xf numFmtId="0" fontId="104" fillId="0" borderId="54" xfId="0" applyFont="1" applyBorder="1" applyAlignment="1">
      <alignment horizontal="center"/>
    </xf>
    <xf numFmtId="0" fontId="104" fillId="0" borderId="57" xfId="0" applyFont="1" applyBorder="1" applyAlignment="1">
      <alignment vertical="center" wrapText="1"/>
    </xf>
    <xf numFmtId="0" fontId="104" fillId="0" borderId="55" xfId="0" applyFont="1" applyBorder="1" applyAlignment="1">
      <alignment vertical="center" wrapText="1"/>
    </xf>
    <xf numFmtId="0" fontId="104" fillId="0" borderId="0" xfId="0" applyFont="1" applyBorder="1" applyAlignment="1">
      <alignment horizontal="center" wrapText="1"/>
    </xf>
    <xf numFmtId="0" fontId="104" fillId="0" borderId="59" xfId="0" applyFont="1" applyBorder="1" applyAlignment="1">
      <alignment vertical="center" wrapText="1"/>
    </xf>
    <xf numFmtId="0" fontId="104" fillId="0" borderId="48" xfId="0" applyFont="1" applyBorder="1" applyAlignment="1">
      <alignment vertical="center" wrapText="1"/>
    </xf>
    <xf numFmtId="0" fontId="104" fillId="0" borderId="1" xfId="0" applyFont="1" applyBorder="1" applyAlignment="1">
      <alignment vertical="center" wrapText="1"/>
    </xf>
    <xf numFmtId="0" fontId="104" fillId="0" borderId="49" xfId="0" applyFont="1" applyBorder="1" applyAlignment="1">
      <alignment vertical="center" wrapText="1"/>
    </xf>
    <xf numFmtId="0" fontId="106" fillId="0" borderId="0" xfId="0" applyFont="1" applyAlignment="1">
      <alignment horizontal="left" vertical="center" wrapText="1"/>
    </xf>
    <xf numFmtId="0" fontId="104" fillId="0" borderId="0" xfId="0" applyFont="1" applyBorder="1" applyAlignment="1">
      <alignment wrapText="1"/>
    </xf>
    <xf numFmtId="0" fontId="104" fillId="0" borderId="61" xfId="0" applyFont="1" applyBorder="1" applyAlignment="1">
      <alignment horizontal="center" vertical="center" wrapText="1"/>
    </xf>
    <xf numFmtId="0" fontId="104" fillId="0" borderId="62" xfId="0" applyFont="1" applyBorder="1" applyAlignment="1">
      <alignment horizontal="center" vertical="center" wrapText="1"/>
    </xf>
    <xf numFmtId="0" fontId="103" fillId="60" borderId="0" xfId="0" applyFont="1" applyFill="1" applyBorder="1" applyAlignment="1">
      <alignment horizontal="left" vertical="center" wrapText="1"/>
    </xf>
    <xf numFmtId="0" fontId="104" fillId="60" borderId="0" xfId="0" applyFont="1" applyFill="1" applyBorder="1" applyAlignment="1">
      <alignment horizontal="left" wrapText="1"/>
    </xf>
    <xf numFmtId="0" fontId="117" fillId="0" borderId="0" xfId="0" applyFont="1" applyBorder="1" applyAlignment="1">
      <alignment horizontal="left"/>
    </xf>
    <xf numFmtId="0" fontId="97" fillId="0" borderId="0" xfId="0" applyFont="1" applyBorder="1" applyAlignment="1">
      <alignment horizontal="center" vertical="center"/>
    </xf>
    <xf numFmtId="0" fontId="98" fillId="0" borderId="0" xfId="0" applyFont="1" applyBorder="1" applyAlignment="1">
      <alignment horizontal="center" vertical="center"/>
    </xf>
    <xf numFmtId="0" fontId="98" fillId="0" borderId="41" xfId="0" applyFont="1" applyBorder="1" applyAlignment="1">
      <alignment horizontal="center" vertical="center"/>
    </xf>
    <xf numFmtId="0" fontId="99" fillId="0" borderId="42" xfId="0" applyFont="1" applyBorder="1" applyAlignment="1">
      <alignment horizontal="center" vertical="center"/>
    </xf>
    <xf numFmtId="0" fontId="99" fillId="0" borderId="43" xfId="0" applyFont="1" applyBorder="1" applyAlignment="1">
      <alignment horizontal="center" vertical="center"/>
    </xf>
    <xf numFmtId="0" fontId="99" fillId="0" borderId="44" xfId="0" applyFont="1" applyBorder="1" applyAlignment="1">
      <alignment horizontal="center" vertical="center"/>
    </xf>
    <xf numFmtId="0" fontId="100" fillId="0" borderId="45" xfId="0" applyFont="1" applyBorder="1" applyAlignment="1">
      <alignment horizontal="center" vertical="center" wrapText="1"/>
    </xf>
    <xf numFmtId="0" fontId="100" fillId="0" borderId="48" xfId="0" applyFont="1" applyBorder="1" applyAlignment="1">
      <alignment horizontal="center" vertical="center" wrapText="1"/>
    </xf>
    <xf numFmtId="0" fontId="111" fillId="0" borderId="1" xfId="0" applyFont="1" applyBorder="1" applyAlignment="1">
      <alignment horizontal="center" vertical="center"/>
    </xf>
    <xf numFmtId="0" fontId="0" fillId="0" borderId="1" xfId="0" applyFont="1" applyBorder="1" applyAlignment="1">
      <alignment horizontal="center" vertical="center"/>
    </xf>
    <xf numFmtId="0" fontId="112" fillId="0" borderId="38" xfId="0" applyFont="1" applyBorder="1" applyAlignment="1">
      <alignment horizontal="center" vertical="center" wrapText="1"/>
    </xf>
    <xf numFmtId="0" fontId="112" fillId="0" borderId="63" xfId="0" applyFont="1" applyBorder="1" applyAlignment="1">
      <alignment horizontal="center" vertical="center" wrapText="1"/>
    </xf>
    <xf numFmtId="0" fontId="112" fillId="0" borderId="36" xfId="0" applyFont="1" applyBorder="1" applyAlignment="1">
      <alignment horizontal="center" vertical="center" wrapText="1"/>
    </xf>
    <xf numFmtId="0" fontId="104" fillId="0" borderId="0" xfId="0" applyFont="1" applyBorder="1" applyAlignment="1">
      <alignment horizontal="center" vertical="top"/>
    </xf>
    <xf numFmtId="0" fontId="111" fillId="0" borderId="1" xfId="0" applyFont="1" applyBorder="1" applyAlignment="1">
      <alignment horizontal="center" vertical="center" wrapText="1"/>
    </xf>
    <xf numFmtId="0" fontId="111" fillId="0" borderId="0" xfId="0" applyFont="1" applyAlignment="1">
      <alignment horizontal="left"/>
    </xf>
    <xf numFmtId="0" fontId="0" fillId="0" borderId="0" xfId="0" applyFont="1" applyAlignment="1">
      <alignment horizontal="left"/>
    </xf>
    <xf numFmtId="0" fontId="124" fillId="0" borderId="0" xfId="0" applyFont="1" applyAlignment="1">
      <alignment horizontal="center" vertical="center" wrapText="1"/>
    </xf>
    <xf numFmtId="0" fontId="125" fillId="0" borderId="0" xfId="0" applyFont="1" applyFill="1" applyAlignment="1">
      <alignment horizontal="center"/>
    </xf>
  </cellXfs>
  <cellStyles count="26145">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link" xfId="26144" builtinId="8"/>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8.xml"/><Relationship Id="rId39" Type="http://schemas.openxmlformats.org/officeDocument/2006/relationships/externalLink" Target="externalLinks/externalLink21.xml"/><Relationship Id="rId3" Type="http://schemas.openxmlformats.org/officeDocument/2006/relationships/worksheet" Target="worksheets/sheet3.xml"/><Relationship Id="rId21" Type="http://schemas.openxmlformats.org/officeDocument/2006/relationships/externalLink" Target="externalLinks/externalLink3.xml"/><Relationship Id="rId34" Type="http://schemas.openxmlformats.org/officeDocument/2006/relationships/externalLink" Target="externalLinks/externalLink16.xml"/><Relationship Id="rId42" Type="http://schemas.openxmlformats.org/officeDocument/2006/relationships/externalLink" Target="externalLinks/externalLink24.xml"/><Relationship Id="rId47" Type="http://schemas.openxmlformats.org/officeDocument/2006/relationships/theme" Target="theme/theme1.xml"/><Relationship Id="rId50"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7.xml"/><Relationship Id="rId33" Type="http://schemas.openxmlformats.org/officeDocument/2006/relationships/externalLink" Target="externalLinks/externalLink15.xml"/><Relationship Id="rId38" Type="http://schemas.openxmlformats.org/officeDocument/2006/relationships/externalLink" Target="externalLinks/externalLink20.xml"/><Relationship Id="rId46" Type="http://schemas.openxmlformats.org/officeDocument/2006/relationships/externalLink" Target="externalLinks/externalLink2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externalLink" Target="externalLinks/externalLink11.xml"/><Relationship Id="rId41" Type="http://schemas.openxmlformats.org/officeDocument/2006/relationships/externalLink" Target="externalLinks/externalLink2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6.xml"/><Relationship Id="rId32" Type="http://schemas.openxmlformats.org/officeDocument/2006/relationships/externalLink" Target="externalLinks/externalLink14.xml"/><Relationship Id="rId37" Type="http://schemas.openxmlformats.org/officeDocument/2006/relationships/externalLink" Target="externalLinks/externalLink19.xml"/><Relationship Id="rId40" Type="http://schemas.openxmlformats.org/officeDocument/2006/relationships/externalLink" Target="externalLinks/externalLink22.xml"/><Relationship Id="rId45"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externalLink" Target="externalLinks/externalLink10.xml"/><Relationship Id="rId36" Type="http://schemas.openxmlformats.org/officeDocument/2006/relationships/externalLink" Target="externalLinks/externalLink18.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31" Type="http://schemas.openxmlformats.org/officeDocument/2006/relationships/externalLink" Target="externalLinks/externalLink13.xml"/><Relationship Id="rId44" Type="http://schemas.openxmlformats.org/officeDocument/2006/relationships/externalLink" Target="externalLinks/externalLink2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externalLink" Target="externalLinks/externalLink9.xml"/><Relationship Id="rId30" Type="http://schemas.openxmlformats.org/officeDocument/2006/relationships/externalLink" Target="externalLinks/externalLink12.xml"/><Relationship Id="rId35" Type="http://schemas.openxmlformats.org/officeDocument/2006/relationships/externalLink" Target="externalLinks/externalLink17.xml"/><Relationship Id="rId43" Type="http://schemas.openxmlformats.org/officeDocument/2006/relationships/externalLink" Target="externalLinks/externalLink25.xml"/><Relationship Id="rId48" Type="http://schemas.openxmlformats.org/officeDocument/2006/relationships/styles" Target="style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NYADAV%20%20%2027.06.24/SOP/SOP/New%20SOP/SOP%202024-25/III%20QTR/sop%203%20%204/MGVCL%20SoP_003B_Q3_2425.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Ganesha%20Reports%20New\MIS%202012%20onwards\MIS%202024-25\09.%20MIS%20Dec-24\TMS\001%20MGVCL%20SDN%20%20DATA%20Dec-24%20.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DNYADAV%20%20%2027.06.24/SOP/SOP/New%20SOP/SOP%202024-25/III%20QTR/sop%2007%2008%2009%2016%2017/SoP_Q3_2024-25.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DNYADAV%20%20%2027.06.24/SOP/SOP/New%20SOP/SOP%202024-25/III%20QTR/sop%2010%2011%2012%2013/4.%20SAIFI-SAIDI-MAIFI-CAIDI_24-25%20Q-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LIST"/>
      <sheetName val="ESD REASON"/>
      <sheetName val="SF REASON"/>
      <sheetName val="Master"/>
      <sheetName val="Reference"/>
      <sheetName val="LOOK"/>
      <sheetName val="Tatkal-10"/>
      <sheetName val="Non Coastal Wells"/>
      <sheetName val="APRIL-22"/>
      <sheetName val="Repairing Agencies"/>
      <sheetName val="FEEDER CODE"/>
      <sheetName val="OIL  SHORTAGE"/>
      <sheetName val="OLD OIL SHORTAGE"/>
      <sheetName val="Supplier "/>
      <sheetName val="AT Wise Data"/>
      <sheetName val="HVDS"/>
      <sheetName val="TAUKTE TC OIL"/>
      <sheetName val="Sheet3"/>
      <sheetName val="LOV"/>
      <sheetName val="LOV of Dn. &amp; SDns."/>
      <sheetName val="ADVOCATE NAME"/>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sheetData sheetId="90" refreshError="1"/>
      <sheetData sheetId="91" refreshError="1"/>
      <sheetData sheetId="92" refreshError="1"/>
      <sheetData sheetId="9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 val="mpmla_wise_pp0001"/>
      <sheetName val="yw_mpmlaws_sumary"/>
      <sheetName val="ZP_URBAN_IV_V"/>
      <sheetName val="ZP_PROF_II"/>
      <sheetName val="ZP_PROF_III_"/>
      <sheetName val="Sorted_mpmla_wise_pp0001"/>
      <sheetName val="mpmla_DIST_wise_pp0001"/>
      <sheetName val="mpmla_wise_pp0001_(2)"/>
      <sheetName val="Name_of_Lines"/>
      <sheetName val="T_D_COMP"/>
      <sheetName val="SuvP_Ind_Catwise_"/>
      <sheetName val="PP_Ind_Catwise_"/>
      <sheetName val="FDR_MST"/>
      <sheetName val="mpmla_wise_pp01_02"/>
      <sheetName val="AG_UN_METER"/>
      <sheetName val="BTD_DIV"/>
      <sheetName val="GDN_DIV"/>
      <sheetName val="MTHWISE_FAIL"/>
      <sheetName val="ACN_PLN___2_"/>
      <sheetName val="FAULT LIST"/>
      <sheetName val="LOVs"/>
      <sheetName val="DATA"/>
    </sheetNames>
    <sheetDataSet>
      <sheetData sheetId="0" refreshError="1"/>
      <sheetData sheetId="1" refreshError="1"/>
      <sheetData sheetId="2" refreshError="1"/>
      <sheetData sheetId="3" refreshError="1"/>
      <sheetData sheetId="4"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 val="LOV"/>
      <sheetName val="LOV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PRO_39_C"/>
      <sheetName val="SHP_TD_00"/>
      <sheetName val="T_D COMP"/>
      <sheetName val="HTVR CO_"/>
      <sheetName val="Sheet2"/>
      <sheetName val="Book1"/>
      <sheetName val="FDR MST"/>
      <sheetName val="DATA"/>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locationwise activities"/>
      <sheetName val="mpmla wise pp0001"/>
      <sheetName val="zp0001_MAR"/>
      <sheetName val="TALUKA Wise"/>
      <sheetName val="Recovered_Sheet5"/>
      <sheetName val="117"/>
      <sheetName val="mpmla wise pp02_03"/>
      <sheetName val="SuvP_Ltg_Catwise"/>
      <sheetName val="PP_Ltg_Catwise"/>
      <sheetName val="SuvP_Ind_Catwise "/>
      <sheetName val="PP_Ind_Catwise "/>
      <sheetName val="mpmla wise paid pending"/>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LMAIN"/>
      <sheetName val="Recovered_Sheet5"/>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m_1"/>
      <sheetName val="cm_2"/>
      <sheetName val="cm_3"/>
      <sheetName val="DMTHL NEW"/>
      <sheetName val="graph"/>
      <sheetName val="compare urbn"/>
      <sheetName val="compar jgy"/>
      <sheetName val="COMPARE AG"/>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 val="04REL"/>
    </sheetNames>
    <sheetDataSet>
      <sheetData sheetId="0" refreshError="1"/>
      <sheetData sheetId="1" refreshError="1"/>
      <sheetData sheetId="2" refreshError="1"/>
      <sheetData sheetId="3" refreshError="1"/>
      <sheetData sheetId="4" refreshError="1"/>
      <sheetData sheetId="5" refreshError="1"/>
      <sheetData sheetId="6"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7"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MTHWISE FAIL"/>
      <sheetName val="PASTE"/>
      <sheetName val="REF"/>
      <sheetName val="132 KV 3ARS BHEL SF6"/>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 val="ACN_PLN  _2_"/>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row r="1">
          <cell r="A1" t="str">
            <v>PASCHIM GUJARAT VIJ COMPANY LIMITED</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shp_T_D_drive"/>
      <sheetName val="Result"/>
      <sheetName val="MASTER"/>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 val="mpmla wise pp02_03"/>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Jotana"/>
      <sheetName val="ACN_PLN  _2_"/>
      <sheetName val="T_D COMP"/>
      <sheetName val="mpmla wise pp0001"/>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117"/>
      <sheetName val="HTVR_VITROL MODI"/>
      <sheetName val="LMAIN"/>
      <sheetName val="HTVR sc. coll."/>
      <sheetName val="Master_Data"/>
      <sheetName val="Ag LF"/>
      <sheetName val="TLPPOCT"/>
      <sheetName val="AG UN METER"/>
      <sheetName val="Inputs"/>
      <sheetName val="Modify JALSAN _2_"/>
      <sheetName val="Prop_Jalundh"/>
      <sheetName val="OLD  JALSAN"/>
      <sheetName val="A 3.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Summary Report"/>
      <sheetName val="Rep_New_RSO"/>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mpmla wise pp01_02"/>
      <sheetName val="TLPPOCT"/>
      <sheetName val="shp_T_D_drive"/>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3B "/>
      <sheetName val="MG SoP 04"/>
      <sheetName val="ANC"/>
      <sheetName val="BCC"/>
      <sheetName val="BRD"/>
      <sheetName val="GDC"/>
      <sheetName val="NDC"/>
      <sheetName val="Work"/>
    </sheetNames>
    <sheetDataSet>
      <sheetData sheetId="0">
        <row r="1">
          <cell r="A1" t="str">
            <v>Name of Distribution Licensee: M G V C L</v>
          </cell>
        </row>
        <row r="2">
          <cell r="A2" t="str">
            <v>Quarter of the year :   Q-III  (Oct-Nov-Dec-2024-25)</v>
          </cell>
        </row>
        <row r="3">
          <cell r="A3" t="str">
            <v>Year: 2024-25</v>
          </cell>
        </row>
      </sheetData>
      <sheetData sheetId="1">
        <row r="2">
          <cell r="A2" t="str">
            <v>Quarter of the year :   Q-III  (Oct-Nov-Dec-2024-25)</v>
          </cell>
          <cell r="B2">
            <v>0</v>
          </cell>
          <cell r="C2">
            <v>0</v>
          </cell>
          <cell r="D2">
            <v>0</v>
          </cell>
          <cell r="E2">
            <v>0</v>
          </cell>
          <cell r="F2">
            <v>0</v>
          </cell>
          <cell r="G2">
            <v>0</v>
          </cell>
          <cell r="H2">
            <v>0</v>
          </cell>
          <cell r="I2">
            <v>0</v>
          </cell>
        </row>
      </sheetData>
      <sheetData sheetId="2"/>
      <sheetData sheetId="3">
        <row r="9">
          <cell r="D9">
            <v>3906</v>
          </cell>
          <cell r="F9">
            <v>3906</v>
          </cell>
          <cell r="G9">
            <v>0</v>
          </cell>
        </row>
        <row r="10">
          <cell r="D10">
            <v>14208</v>
          </cell>
          <cell r="F10">
            <v>14208</v>
          </cell>
          <cell r="G10">
            <v>0</v>
          </cell>
        </row>
        <row r="11">
          <cell r="D11">
            <v>5431</v>
          </cell>
          <cell r="F11">
            <v>5431</v>
          </cell>
          <cell r="G11">
            <v>0</v>
          </cell>
        </row>
        <row r="12">
          <cell r="D12">
            <v>1008</v>
          </cell>
          <cell r="F12">
            <v>1008</v>
          </cell>
          <cell r="G12">
            <v>0</v>
          </cell>
        </row>
        <row r="13">
          <cell r="D13">
            <v>5877</v>
          </cell>
          <cell r="F13">
            <v>5877</v>
          </cell>
          <cell r="G13">
            <v>0</v>
          </cell>
        </row>
        <row r="15">
          <cell r="D15">
            <v>204</v>
          </cell>
          <cell r="F15">
            <v>204</v>
          </cell>
          <cell r="G15">
            <v>0</v>
          </cell>
        </row>
        <row r="16">
          <cell r="D16">
            <v>176</v>
          </cell>
          <cell r="F16">
            <v>176</v>
          </cell>
          <cell r="G16">
            <v>0</v>
          </cell>
        </row>
        <row r="17">
          <cell r="D17">
            <v>0</v>
          </cell>
          <cell r="F17">
            <v>0</v>
          </cell>
          <cell r="G17">
            <v>0</v>
          </cell>
        </row>
        <row r="18">
          <cell r="D18">
            <v>193</v>
          </cell>
          <cell r="F18">
            <v>193</v>
          </cell>
          <cell r="G18">
            <v>0</v>
          </cell>
        </row>
        <row r="19">
          <cell r="D19">
            <v>208</v>
          </cell>
          <cell r="F19">
            <v>208</v>
          </cell>
          <cell r="G19">
            <v>0</v>
          </cell>
        </row>
        <row r="21">
          <cell r="D21">
            <v>294</v>
          </cell>
          <cell r="F21">
            <v>294</v>
          </cell>
          <cell r="G21">
            <v>0</v>
          </cell>
        </row>
        <row r="22">
          <cell r="D22">
            <v>178</v>
          </cell>
          <cell r="F22">
            <v>178</v>
          </cell>
          <cell r="G22">
            <v>0</v>
          </cell>
        </row>
        <row r="23">
          <cell r="D23">
            <v>143</v>
          </cell>
          <cell r="F23">
            <v>143</v>
          </cell>
          <cell r="G23">
            <v>0</v>
          </cell>
        </row>
        <row r="24">
          <cell r="D24">
            <v>0</v>
          </cell>
          <cell r="F24">
            <v>0</v>
          </cell>
          <cell r="G24">
            <v>0</v>
          </cell>
        </row>
        <row r="25">
          <cell r="D25">
            <v>203</v>
          </cell>
          <cell r="F25">
            <v>203</v>
          </cell>
          <cell r="G25">
            <v>0</v>
          </cell>
        </row>
        <row r="26">
          <cell r="D26">
            <v>56</v>
          </cell>
          <cell r="F26">
            <v>56</v>
          </cell>
          <cell r="G26">
            <v>0</v>
          </cell>
        </row>
        <row r="28">
          <cell r="D28">
            <v>409</v>
          </cell>
          <cell r="F28">
            <v>409</v>
          </cell>
          <cell r="G28">
            <v>0</v>
          </cell>
        </row>
        <row r="29">
          <cell r="D29">
            <v>132</v>
          </cell>
          <cell r="F29">
            <v>132</v>
          </cell>
          <cell r="G29">
            <v>0</v>
          </cell>
        </row>
        <row r="31">
          <cell r="D31">
            <v>118</v>
          </cell>
          <cell r="F31">
            <v>118</v>
          </cell>
          <cell r="G31">
            <v>0</v>
          </cell>
        </row>
        <row r="32">
          <cell r="D32">
            <v>47</v>
          </cell>
          <cell r="F32">
            <v>47</v>
          </cell>
          <cell r="G32">
            <v>0</v>
          </cell>
        </row>
        <row r="33">
          <cell r="D33">
            <v>16</v>
          </cell>
          <cell r="F33">
            <v>16</v>
          </cell>
          <cell r="G33">
            <v>0</v>
          </cell>
        </row>
        <row r="34">
          <cell r="D34">
            <v>24</v>
          </cell>
          <cell r="F34">
            <v>24</v>
          </cell>
          <cell r="G34">
            <v>0</v>
          </cell>
        </row>
        <row r="36">
          <cell r="D36">
            <v>123</v>
          </cell>
          <cell r="F36">
            <v>123</v>
          </cell>
          <cell r="G36">
            <v>0</v>
          </cell>
        </row>
        <row r="37">
          <cell r="D37">
            <v>157</v>
          </cell>
          <cell r="F37">
            <v>157</v>
          </cell>
          <cell r="G37">
            <v>0</v>
          </cell>
        </row>
        <row r="38">
          <cell r="D38">
            <v>127</v>
          </cell>
          <cell r="F38">
            <v>127</v>
          </cell>
          <cell r="G38">
            <v>0</v>
          </cell>
        </row>
        <row r="39">
          <cell r="D39">
            <v>258</v>
          </cell>
          <cell r="F39">
            <v>258</v>
          </cell>
          <cell r="G39">
            <v>0</v>
          </cell>
        </row>
        <row r="40">
          <cell r="D40">
            <v>0</v>
          </cell>
          <cell r="F40">
            <v>0</v>
          </cell>
          <cell r="G40">
            <v>0</v>
          </cell>
        </row>
        <row r="41">
          <cell r="D41">
            <v>173</v>
          </cell>
          <cell r="F41">
            <v>173</v>
          </cell>
          <cell r="G41">
            <v>0</v>
          </cell>
        </row>
        <row r="42">
          <cell r="D42">
            <v>198</v>
          </cell>
          <cell r="F42">
            <v>198</v>
          </cell>
          <cell r="G42">
            <v>0</v>
          </cell>
        </row>
        <row r="43">
          <cell r="D43">
            <v>7</v>
          </cell>
          <cell r="F43">
            <v>7</v>
          </cell>
          <cell r="G43">
            <v>0</v>
          </cell>
        </row>
        <row r="44">
          <cell r="D44">
            <v>16</v>
          </cell>
          <cell r="F44">
            <v>16</v>
          </cell>
          <cell r="G44">
            <v>0</v>
          </cell>
        </row>
        <row r="45">
          <cell r="D45">
            <v>124</v>
          </cell>
          <cell r="F45">
            <v>124</v>
          </cell>
          <cell r="G45">
            <v>0</v>
          </cell>
        </row>
        <row r="46">
          <cell r="D46">
            <v>89</v>
          </cell>
          <cell r="F46">
            <v>89</v>
          </cell>
          <cell r="G46">
            <v>0</v>
          </cell>
        </row>
        <row r="47">
          <cell r="D47">
            <v>162</v>
          </cell>
          <cell r="F47">
            <v>162</v>
          </cell>
          <cell r="G47">
            <v>0</v>
          </cell>
        </row>
        <row r="48">
          <cell r="D48">
            <v>2465</v>
          </cell>
          <cell r="F48">
            <v>2465</v>
          </cell>
          <cell r="G48">
            <v>0</v>
          </cell>
        </row>
      </sheetData>
      <sheetData sheetId="4">
        <row r="9">
          <cell r="D9">
            <v>7456</v>
          </cell>
          <cell r="F9">
            <v>7450</v>
          </cell>
          <cell r="G9">
            <v>6</v>
          </cell>
        </row>
        <row r="10">
          <cell r="D10">
            <v>3462</v>
          </cell>
          <cell r="F10">
            <v>3357</v>
          </cell>
          <cell r="G10">
            <v>105</v>
          </cell>
        </row>
        <row r="11">
          <cell r="D11">
            <v>1442</v>
          </cell>
          <cell r="F11">
            <v>1437</v>
          </cell>
          <cell r="G11">
            <v>5</v>
          </cell>
        </row>
        <row r="12">
          <cell r="D12">
            <v>159</v>
          </cell>
          <cell r="F12">
            <v>129</v>
          </cell>
          <cell r="G12">
            <v>30</v>
          </cell>
        </row>
        <row r="13">
          <cell r="D13">
            <v>1712</v>
          </cell>
          <cell r="F13">
            <v>1712</v>
          </cell>
          <cell r="G13">
            <v>0</v>
          </cell>
        </row>
        <row r="15">
          <cell r="D15">
            <v>928</v>
          </cell>
          <cell r="F15">
            <v>928</v>
          </cell>
          <cell r="G15">
            <v>0</v>
          </cell>
        </row>
        <row r="16">
          <cell r="D16">
            <v>468</v>
          </cell>
          <cell r="F16">
            <v>408</v>
          </cell>
          <cell r="G16">
            <v>60</v>
          </cell>
        </row>
        <row r="17">
          <cell r="D17">
            <v>10</v>
          </cell>
          <cell r="F17">
            <v>10</v>
          </cell>
          <cell r="G17">
            <v>0</v>
          </cell>
        </row>
        <row r="18">
          <cell r="D18">
            <v>105</v>
          </cell>
          <cell r="F18">
            <v>104</v>
          </cell>
          <cell r="G18">
            <v>1</v>
          </cell>
        </row>
        <row r="19">
          <cell r="D19">
            <v>250</v>
          </cell>
          <cell r="F19">
            <v>240</v>
          </cell>
          <cell r="G19">
            <v>10</v>
          </cell>
        </row>
        <row r="21">
          <cell r="D21">
            <v>3062</v>
          </cell>
          <cell r="F21">
            <v>2859</v>
          </cell>
          <cell r="G21">
            <v>203</v>
          </cell>
        </row>
        <row r="22">
          <cell r="D22">
            <v>494</v>
          </cell>
          <cell r="F22">
            <v>489</v>
          </cell>
          <cell r="G22">
            <v>5</v>
          </cell>
        </row>
        <row r="23">
          <cell r="D23">
            <v>401</v>
          </cell>
          <cell r="F23">
            <v>389</v>
          </cell>
          <cell r="G23">
            <v>12</v>
          </cell>
        </row>
        <row r="24">
          <cell r="D24">
            <v>0</v>
          </cell>
          <cell r="F24">
            <v>0</v>
          </cell>
          <cell r="G24">
            <v>0</v>
          </cell>
        </row>
        <row r="25">
          <cell r="D25">
            <v>1027</v>
          </cell>
          <cell r="F25">
            <v>1027</v>
          </cell>
          <cell r="G25">
            <v>0</v>
          </cell>
        </row>
        <row r="26">
          <cell r="D26">
            <v>1876</v>
          </cell>
          <cell r="F26">
            <v>1861</v>
          </cell>
          <cell r="G26">
            <v>15</v>
          </cell>
        </row>
        <row r="28">
          <cell r="D28">
            <v>844</v>
          </cell>
          <cell r="F28">
            <v>804</v>
          </cell>
          <cell r="G28">
            <v>40</v>
          </cell>
        </row>
        <row r="29">
          <cell r="D29">
            <v>36</v>
          </cell>
          <cell r="F29">
            <v>36</v>
          </cell>
          <cell r="G29">
            <v>0</v>
          </cell>
        </row>
        <row r="31">
          <cell r="D31">
            <v>1061</v>
          </cell>
          <cell r="F31">
            <v>1026</v>
          </cell>
          <cell r="G31">
            <v>35</v>
          </cell>
        </row>
        <row r="32">
          <cell r="D32">
            <v>200</v>
          </cell>
          <cell r="F32">
            <v>200</v>
          </cell>
          <cell r="G32">
            <v>0</v>
          </cell>
        </row>
        <row r="33">
          <cell r="D33">
            <v>0</v>
          </cell>
          <cell r="F33">
            <v>0</v>
          </cell>
          <cell r="G33">
            <v>0</v>
          </cell>
        </row>
        <row r="34">
          <cell r="D34">
            <v>75</v>
          </cell>
          <cell r="F34">
            <v>75</v>
          </cell>
          <cell r="G34">
            <v>0</v>
          </cell>
        </row>
        <row r="36">
          <cell r="D36">
            <v>200</v>
          </cell>
          <cell r="F36">
            <v>150</v>
          </cell>
          <cell r="G36">
            <v>50</v>
          </cell>
        </row>
        <row r="37">
          <cell r="D37">
            <v>15</v>
          </cell>
          <cell r="F37">
            <v>15</v>
          </cell>
          <cell r="G37">
            <v>0</v>
          </cell>
        </row>
        <row r="38">
          <cell r="D38">
            <v>197</v>
          </cell>
          <cell r="F38">
            <v>183</v>
          </cell>
          <cell r="G38">
            <v>14</v>
          </cell>
        </row>
        <row r="39">
          <cell r="D39">
            <v>80</v>
          </cell>
          <cell r="F39">
            <v>80</v>
          </cell>
          <cell r="G39">
            <v>0</v>
          </cell>
        </row>
        <row r="40">
          <cell r="D40">
            <v>0</v>
          </cell>
          <cell r="F40">
            <v>0</v>
          </cell>
          <cell r="G40">
            <v>0</v>
          </cell>
        </row>
        <row r="41">
          <cell r="D41">
            <v>647</v>
          </cell>
          <cell r="F41">
            <v>597</v>
          </cell>
          <cell r="G41">
            <v>50</v>
          </cell>
        </row>
        <row r="42">
          <cell r="D42">
            <v>1235</v>
          </cell>
          <cell r="F42">
            <v>1221</v>
          </cell>
          <cell r="G42">
            <v>14</v>
          </cell>
        </row>
        <row r="43">
          <cell r="D43">
            <v>0</v>
          </cell>
          <cell r="F43">
            <v>0</v>
          </cell>
          <cell r="G43">
            <v>0</v>
          </cell>
        </row>
        <row r="44">
          <cell r="D44">
            <v>49</v>
          </cell>
          <cell r="F44">
            <v>49</v>
          </cell>
          <cell r="G44">
            <v>0</v>
          </cell>
        </row>
        <row r="45">
          <cell r="D45">
            <v>1356</v>
          </cell>
          <cell r="F45">
            <v>1336</v>
          </cell>
          <cell r="G45">
            <v>20</v>
          </cell>
        </row>
        <row r="46">
          <cell r="D46">
            <v>150</v>
          </cell>
          <cell r="F46">
            <v>150</v>
          </cell>
          <cell r="G46">
            <v>0</v>
          </cell>
        </row>
        <row r="47">
          <cell r="D47">
            <v>54</v>
          </cell>
          <cell r="F47">
            <v>54</v>
          </cell>
          <cell r="G47">
            <v>0</v>
          </cell>
        </row>
        <row r="48">
          <cell r="D48">
            <v>120</v>
          </cell>
          <cell r="F48">
            <v>120</v>
          </cell>
          <cell r="G48">
            <v>0</v>
          </cell>
        </row>
      </sheetData>
      <sheetData sheetId="5">
        <row r="9">
          <cell r="D9">
            <v>7282</v>
          </cell>
          <cell r="F9">
            <v>7282</v>
          </cell>
          <cell r="G9">
            <v>0</v>
          </cell>
        </row>
        <row r="10">
          <cell r="D10">
            <v>5855</v>
          </cell>
          <cell r="F10">
            <v>5855</v>
          </cell>
          <cell r="G10">
            <v>0</v>
          </cell>
        </row>
        <row r="11">
          <cell r="D11">
            <v>0</v>
          </cell>
          <cell r="F11">
            <v>0</v>
          </cell>
          <cell r="G11">
            <v>0</v>
          </cell>
        </row>
        <row r="12">
          <cell r="D12">
            <v>1519</v>
          </cell>
          <cell r="F12">
            <v>1519</v>
          </cell>
          <cell r="G12">
            <v>0</v>
          </cell>
        </row>
        <row r="13">
          <cell r="D13">
            <v>0</v>
          </cell>
          <cell r="F13">
            <v>0</v>
          </cell>
          <cell r="G13">
            <v>0</v>
          </cell>
        </row>
        <row r="15">
          <cell r="D15">
            <v>1320</v>
          </cell>
          <cell r="F15">
            <v>1320</v>
          </cell>
          <cell r="G15">
            <v>0</v>
          </cell>
        </row>
        <row r="16">
          <cell r="D16">
            <v>223</v>
          </cell>
          <cell r="F16">
            <v>223</v>
          </cell>
          <cell r="G16">
            <v>0</v>
          </cell>
        </row>
        <row r="17">
          <cell r="D17">
            <v>0</v>
          </cell>
          <cell r="F17">
            <v>0</v>
          </cell>
          <cell r="G17">
            <v>0</v>
          </cell>
        </row>
        <row r="18">
          <cell r="D18">
            <v>0</v>
          </cell>
          <cell r="F18">
            <v>0</v>
          </cell>
          <cell r="G18">
            <v>0</v>
          </cell>
        </row>
        <row r="19">
          <cell r="D19">
            <v>0</v>
          </cell>
          <cell r="F19">
            <v>0</v>
          </cell>
          <cell r="G19">
            <v>0</v>
          </cell>
        </row>
        <row r="21">
          <cell r="D21">
            <v>1273</v>
          </cell>
          <cell r="F21">
            <v>1273</v>
          </cell>
          <cell r="G21">
            <v>0</v>
          </cell>
        </row>
        <row r="22">
          <cell r="D22">
            <v>0</v>
          </cell>
          <cell r="F22">
            <v>0</v>
          </cell>
          <cell r="G22">
            <v>0</v>
          </cell>
        </row>
        <row r="23">
          <cell r="D23">
            <v>0</v>
          </cell>
          <cell r="F23">
            <v>0</v>
          </cell>
          <cell r="G23">
            <v>0</v>
          </cell>
        </row>
        <row r="24">
          <cell r="D24">
            <v>0</v>
          </cell>
          <cell r="F24">
            <v>0</v>
          </cell>
          <cell r="G24">
            <v>0</v>
          </cell>
        </row>
        <row r="25">
          <cell r="D25">
            <v>995</v>
          </cell>
          <cell r="F25">
            <v>995</v>
          </cell>
          <cell r="G25">
            <v>0</v>
          </cell>
        </row>
        <row r="26">
          <cell r="D26">
            <v>0</v>
          </cell>
          <cell r="F26">
            <v>0</v>
          </cell>
          <cell r="G26">
            <v>0</v>
          </cell>
        </row>
        <row r="28">
          <cell r="D28">
            <v>474</v>
          </cell>
          <cell r="F28">
            <v>474</v>
          </cell>
          <cell r="G28">
            <v>0</v>
          </cell>
        </row>
        <row r="29">
          <cell r="D29">
            <v>187</v>
          </cell>
          <cell r="F29">
            <v>187</v>
          </cell>
          <cell r="G29">
            <v>0</v>
          </cell>
        </row>
        <row r="31">
          <cell r="D31">
            <v>1147</v>
          </cell>
          <cell r="F31">
            <v>1147</v>
          </cell>
          <cell r="G31">
            <v>0</v>
          </cell>
        </row>
        <row r="32">
          <cell r="D32">
            <v>790</v>
          </cell>
          <cell r="F32">
            <v>790</v>
          </cell>
          <cell r="G32">
            <v>0</v>
          </cell>
        </row>
        <row r="33">
          <cell r="D33">
            <v>0</v>
          </cell>
          <cell r="F33">
            <v>0</v>
          </cell>
          <cell r="G33">
            <v>0</v>
          </cell>
        </row>
        <row r="34">
          <cell r="D34">
            <v>0</v>
          </cell>
          <cell r="F34">
            <v>0</v>
          </cell>
          <cell r="G34">
            <v>0</v>
          </cell>
        </row>
        <row r="36">
          <cell r="D36">
            <v>1457</v>
          </cell>
          <cell r="F36">
            <v>1457</v>
          </cell>
          <cell r="G36">
            <v>0</v>
          </cell>
        </row>
        <row r="37">
          <cell r="D37">
            <v>117</v>
          </cell>
          <cell r="F37">
            <v>117</v>
          </cell>
          <cell r="G37">
            <v>0</v>
          </cell>
        </row>
        <row r="38">
          <cell r="D38">
            <v>0</v>
          </cell>
          <cell r="F38">
            <v>0</v>
          </cell>
          <cell r="G38">
            <v>0</v>
          </cell>
        </row>
        <row r="39">
          <cell r="D39">
            <v>0</v>
          </cell>
          <cell r="F39">
            <v>0</v>
          </cell>
          <cell r="G39">
            <v>0</v>
          </cell>
        </row>
        <row r="40">
          <cell r="D40">
            <v>0</v>
          </cell>
          <cell r="F40">
            <v>0</v>
          </cell>
          <cell r="G40">
            <v>0</v>
          </cell>
        </row>
        <row r="41">
          <cell r="D41">
            <v>590</v>
          </cell>
          <cell r="F41">
            <v>590</v>
          </cell>
          <cell r="G41">
            <v>0</v>
          </cell>
        </row>
        <row r="42">
          <cell r="D42">
            <v>746</v>
          </cell>
          <cell r="F42">
            <v>746</v>
          </cell>
          <cell r="G42">
            <v>0</v>
          </cell>
        </row>
        <row r="43">
          <cell r="D43">
            <v>0</v>
          </cell>
          <cell r="F43">
            <v>0</v>
          </cell>
          <cell r="G43">
            <v>0</v>
          </cell>
        </row>
        <row r="44">
          <cell r="D44">
            <v>0</v>
          </cell>
          <cell r="F44">
            <v>0</v>
          </cell>
          <cell r="G44">
            <v>0</v>
          </cell>
        </row>
        <row r="45">
          <cell r="D45">
            <v>0</v>
          </cell>
          <cell r="F45">
            <v>0</v>
          </cell>
          <cell r="G45">
            <v>0</v>
          </cell>
        </row>
        <row r="46">
          <cell r="D46">
            <v>95</v>
          </cell>
          <cell r="F46">
            <v>95</v>
          </cell>
          <cell r="G46">
            <v>0</v>
          </cell>
        </row>
        <row r="47">
          <cell r="D47">
            <v>0</v>
          </cell>
          <cell r="F47">
            <v>0</v>
          </cell>
          <cell r="G47">
            <v>0</v>
          </cell>
        </row>
        <row r="48">
          <cell r="D48">
            <v>13938</v>
          </cell>
          <cell r="F48">
            <v>13938</v>
          </cell>
          <cell r="G48">
            <v>0</v>
          </cell>
        </row>
      </sheetData>
      <sheetData sheetId="6">
        <row r="9">
          <cell r="D9">
            <v>19913</v>
          </cell>
          <cell r="F9">
            <v>19112</v>
          </cell>
          <cell r="G9">
            <v>801</v>
          </cell>
        </row>
        <row r="10">
          <cell r="D10">
            <v>8111</v>
          </cell>
          <cell r="F10">
            <v>7752</v>
          </cell>
          <cell r="G10">
            <v>359</v>
          </cell>
        </row>
        <row r="11">
          <cell r="D11">
            <v>12421</v>
          </cell>
          <cell r="F11">
            <v>11673</v>
          </cell>
          <cell r="G11">
            <v>748</v>
          </cell>
        </row>
        <row r="12">
          <cell r="D12">
            <v>1056</v>
          </cell>
          <cell r="F12">
            <v>998</v>
          </cell>
          <cell r="G12">
            <v>58</v>
          </cell>
        </row>
        <row r="13">
          <cell r="D13">
            <v>1039</v>
          </cell>
          <cell r="F13">
            <v>941</v>
          </cell>
          <cell r="G13">
            <v>98</v>
          </cell>
        </row>
        <row r="15">
          <cell r="D15">
            <v>2780</v>
          </cell>
          <cell r="F15">
            <v>2756</v>
          </cell>
          <cell r="G15">
            <v>24</v>
          </cell>
        </row>
        <row r="16">
          <cell r="D16">
            <v>987</v>
          </cell>
          <cell r="F16">
            <v>981</v>
          </cell>
          <cell r="G16">
            <v>6</v>
          </cell>
        </row>
        <row r="17">
          <cell r="D17">
            <v>31</v>
          </cell>
          <cell r="F17">
            <v>29</v>
          </cell>
          <cell r="G17">
            <v>2</v>
          </cell>
        </row>
        <row r="18">
          <cell r="D18">
            <v>208</v>
          </cell>
          <cell r="F18">
            <v>197</v>
          </cell>
          <cell r="G18">
            <v>11</v>
          </cell>
        </row>
        <row r="19">
          <cell r="D19">
            <v>812</v>
          </cell>
          <cell r="F19">
            <v>759</v>
          </cell>
          <cell r="G19">
            <v>53</v>
          </cell>
        </row>
        <row r="21">
          <cell r="D21">
            <v>4620</v>
          </cell>
          <cell r="F21">
            <v>4353</v>
          </cell>
          <cell r="G21">
            <v>267</v>
          </cell>
        </row>
        <row r="22">
          <cell r="D22">
            <v>490</v>
          </cell>
          <cell r="F22">
            <v>483</v>
          </cell>
          <cell r="G22">
            <v>7</v>
          </cell>
        </row>
        <row r="23">
          <cell r="D23">
            <v>399</v>
          </cell>
          <cell r="F23">
            <v>376</v>
          </cell>
          <cell r="G23">
            <v>23</v>
          </cell>
        </row>
        <row r="24">
          <cell r="D24">
            <v>5</v>
          </cell>
          <cell r="F24">
            <v>4</v>
          </cell>
          <cell r="G24">
            <v>1</v>
          </cell>
        </row>
        <row r="25">
          <cell r="D25">
            <v>1190</v>
          </cell>
          <cell r="F25">
            <v>1177</v>
          </cell>
          <cell r="G25">
            <v>13</v>
          </cell>
        </row>
        <row r="26">
          <cell r="D26">
            <v>437</v>
          </cell>
          <cell r="F26">
            <v>434</v>
          </cell>
          <cell r="G26">
            <v>3</v>
          </cell>
        </row>
        <row r="28">
          <cell r="D28">
            <v>2691</v>
          </cell>
          <cell r="F28">
            <v>2576</v>
          </cell>
          <cell r="G28">
            <v>115</v>
          </cell>
        </row>
        <row r="29">
          <cell r="D29">
            <v>804</v>
          </cell>
          <cell r="F29">
            <v>800</v>
          </cell>
          <cell r="G29">
            <v>4</v>
          </cell>
        </row>
        <row r="31">
          <cell r="D31">
            <v>2192</v>
          </cell>
          <cell r="F31">
            <v>2146</v>
          </cell>
          <cell r="G31">
            <v>46</v>
          </cell>
        </row>
        <row r="32">
          <cell r="D32">
            <v>715</v>
          </cell>
          <cell r="F32">
            <v>689</v>
          </cell>
          <cell r="G32">
            <v>26</v>
          </cell>
        </row>
        <row r="33">
          <cell r="D33">
            <v>216</v>
          </cell>
          <cell r="F33">
            <v>204</v>
          </cell>
          <cell r="G33">
            <v>12</v>
          </cell>
        </row>
        <row r="34">
          <cell r="D34">
            <v>108</v>
          </cell>
          <cell r="F34">
            <v>107</v>
          </cell>
          <cell r="G34">
            <v>1</v>
          </cell>
        </row>
        <row r="36">
          <cell r="D36">
            <v>1610</v>
          </cell>
          <cell r="F36">
            <v>1606</v>
          </cell>
          <cell r="G36">
            <v>4</v>
          </cell>
        </row>
        <row r="37">
          <cell r="D37">
            <v>829</v>
          </cell>
          <cell r="F37">
            <v>828</v>
          </cell>
          <cell r="G37">
            <v>1</v>
          </cell>
        </row>
        <row r="38">
          <cell r="D38">
            <v>711</v>
          </cell>
          <cell r="F38">
            <v>710</v>
          </cell>
          <cell r="G38">
            <v>1</v>
          </cell>
        </row>
        <row r="39">
          <cell r="D39">
            <v>1871</v>
          </cell>
          <cell r="F39">
            <v>1871</v>
          </cell>
          <cell r="G39">
            <v>0</v>
          </cell>
        </row>
        <row r="40">
          <cell r="D40">
            <v>0</v>
          </cell>
          <cell r="F40">
            <v>0</v>
          </cell>
          <cell r="G40">
            <v>0</v>
          </cell>
        </row>
        <row r="41">
          <cell r="D41">
            <v>257</v>
          </cell>
          <cell r="F41">
            <v>256</v>
          </cell>
          <cell r="G41">
            <v>1</v>
          </cell>
        </row>
        <row r="42">
          <cell r="D42">
            <v>343</v>
          </cell>
          <cell r="F42">
            <v>339</v>
          </cell>
          <cell r="G42">
            <v>4</v>
          </cell>
        </row>
        <row r="43">
          <cell r="D43">
            <v>32</v>
          </cell>
          <cell r="F43">
            <v>32</v>
          </cell>
          <cell r="G43">
            <v>0</v>
          </cell>
        </row>
        <row r="44">
          <cell r="D44">
            <v>45</v>
          </cell>
          <cell r="F44">
            <v>45</v>
          </cell>
          <cell r="G44">
            <v>0</v>
          </cell>
        </row>
        <row r="45">
          <cell r="D45">
            <v>127</v>
          </cell>
          <cell r="F45">
            <v>124</v>
          </cell>
          <cell r="G45">
            <v>3</v>
          </cell>
        </row>
        <row r="46">
          <cell r="D46">
            <v>182</v>
          </cell>
          <cell r="F46">
            <v>181</v>
          </cell>
          <cell r="G46">
            <v>1</v>
          </cell>
        </row>
        <row r="47">
          <cell r="D47">
            <v>198</v>
          </cell>
          <cell r="F47">
            <v>194</v>
          </cell>
          <cell r="G47">
            <v>4</v>
          </cell>
        </row>
        <row r="48">
          <cell r="D48">
            <v>4587</v>
          </cell>
          <cell r="F48">
            <v>4583</v>
          </cell>
          <cell r="G48">
            <v>4</v>
          </cell>
        </row>
      </sheetData>
      <sheetData sheetId="7">
        <row r="9">
          <cell r="D9">
            <v>25432</v>
          </cell>
          <cell r="F9">
            <v>25432</v>
          </cell>
          <cell r="G9">
            <v>0</v>
          </cell>
        </row>
        <row r="10">
          <cell r="D10">
            <v>2602</v>
          </cell>
          <cell r="F10">
            <v>2602</v>
          </cell>
          <cell r="G10">
            <v>0</v>
          </cell>
        </row>
        <row r="11">
          <cell r="D11">
            <v>2035</v>
          </cell>
          <cell r="F11">
            <v>2035</v>
          </cell>
          <cell r="G11">
            <v>0</v>
          </cell>
        </row>
        <row r="12">
          <cell r="D12">
            <v>201</v>
          </cell>
          <cell r="F12">
            <v>201</v>
          </cell>
          <cell r="G12">
            <v>0</v>
          </cell>
        </row>
        <row r="13">
          <cell r="D13">
            <v>325</v>
          </cell>
          <cell r="F13">
            <v>325</v>
          </cell>
          <cell r="G13">
            <v>0</v>
          </cell>
        </row>
        <row r="15">
          <cell r="D15">
            <v>1113</v>
          </cell>
          <cell r="F15">
            <v>1113</v>
          </cell>
          <cell r="G15">
            <v>0</v>
          </cell>
        </row>
        <row r="16">
          <cell r="D16">
            <v>30</v>
          </cell>
          <cell r="F16">
            <v>30</v>
          </cell>
          <cell r="G16">
            <v>0</v>
          </cell>
        </row>
        <row r="17">
          <cell r="D17">
            <v>0</v>
          </cell>
          <cell r="F17">
            <v>0</v>
          </cell>
          <cell r="G17">
            <v>0</v>
          </cell>
        </row>
        <row r="18">
          <cell r="D18">
            <v>45</v>
          </cell>
          <cell r="F18">
            <v>45</v>
          </cell>
          <cell r="G18">
            <v>0</v>
          </cell>
        </row>
        <row r="19">
          <cell r="D19">
            <v>305</v>
          </cell>
          <cell r="F19">
            <v>305</v>
          </cell>
          <cell r="G19">
            <v>0</v>
          </cell>
        </row>
        <row r="21">
          <cell r="D21">
            <v>5690</v>
          </cell>
          <cell r="F21">
            <v>5690</v>
          </cell>
          <cell r="G21">
            <v>0</v>
          </cell>
        </row>
        <row r="22">
          <cell r="D22">
            <v>223</v>
          </cell>
          <cell r="F22">
            <v>223</v>
          </cell>
          <cell r="G22">
            <v>0</v>
          </cell>
        </row>
        <row r="23">
          <cell r="D23">
            <v>38</v>
          </cell>
          <cell r="F23">
            <v>38</v>
          </cell>
          <cell r="G23">
            <v>0</v>
          </cell>
        </row>
        <row r="24">
          <cell r="D24">
            <v>0</v>
          </cell>
          <cell r="F24">
            <v>0</v>
          </cell>
          <cell r="G24">
            <v>0</v>
          </cell>
        </row>
        <row r="25">
          <cell r="D25">
            <v>726</v>
          </cell>
          <cell r="F25">
            <v>726</v>
          </cell>
          <cell r="G25">
            <v>0</v>
          </cell>
        </row>
        <row r="26">
          <cell r="D26">
            <v>2932</v>
          </cell>
          <cell r="F26">
            <v>2932</v>
          </cell>
          <cell r="G26">
            <v>0</v>
          </cell>
        </row>
        <row r="28">
          <cell r="D28">
            <v>53</v>
          </cell>
          <cell r="F28">
            <v>53</v>
          </cell>
          <cell r="G28">
            <v>0</v>
          </cell>
        </row>
        <row r="29">
          <cell r="D29">
            <v>24</v>
          </cell>
          <cell r="F29">
            <v>24</v>
          </cell>
          <cell r="G29">
            <v>0</v>
          </cell>
        </row>
        <row r="31">
          <cell r="D31">
            <v>5963</v>
          </cell>
          <cell r="F31">
            <v>5963</v>
          </cell>
          <cell r="G31">
            <v>0</v>
          </cell>
        </row>
        <row r="32">
          <cell r="D32">
            <v>2567</v>
          </cell>
          <cell r="F32">
            <v>2567</v>
          </cell>
          <cell r="G32">
            <v>0</v>
          </cell>
        </row>
        <row r="33">
          <cell r="D33">
            <v>40</v>
          </cell>
          <cell r="F33">
            <v>40</v>
          </cell>
          <cell r="G33">
            <v>0</v>
          </cell>
        </row>
        <row r="34">
          <cell r="D34">
            <v>91</v>
          </cell>
          <cell r="F34">
            <v>91</v>
          </cell>
          <cell r="G34">
            <v>0</v>
          </cell>
        </row>
        <row r="36">
          <cell r="D36">
            <v>47</v>
          </cell>
          <cell r="F36">
            <v>47</v>
          </cell>
          <cell r="G36">
            <v>0</v>
          </cell>
        </row>
        <row r="37">
          <cell r="D37">
            <v>111</v>
          </cell>
          <cell r="F37">
            <v>111</v>
          </cell>
          <cell r="G37">
            <v>0</v>
          </cell>
        </row>
        <row r="38">
          <cell r="D38">
            <v>93</v>
          </cell>
          <cell r="F38">
            <v>93</v>
          </cell>
          <cell r="G38">
            <v>0</v>
          </cell>
        </row>
        <row r="39">
          <cell r="D39">
            <v>90</v>
          </cell>
          <cell r="F39">
            <v>90</v>
          </cell>
          <cell r="G39">
            <v>0</v>
          </cell>
        </row>
        <row r="40">
          <cell r="D40">
            <v>0</v>
          </cell>
          <cell r="F40">
            <v>0</v>
          </cell>
          <cell r="G40">
            <v>0</v>
          </cell>
        </row>
        <row r="41">
          <cell r="D41">
            <v>213</v>
          </cell>
          <cell r="F41">
            <v>213</v>
          </cell>
          <cell r="G41">
            <v>0</v>
          </cell>
        </row>
        <row r="42">
          <cell r="D42">
            <v>37</v>
          </cell>
          <cell r="F42">
            <v>37</v>
          </cell>
          <cell r="G42">
            <v>0</v>
          </cell>
        </row>
        <row r="43">
          <cell r="D43">
            <v>0</v>
          </cell>
          <cell r="F43">
            <v>0</v>
          </cell>
          <cell r="G43">
            <v>0</v>
          </cell>
        </row>
        <row r="44">
          <cell r="D44">
            <v>0</v>
          </cell>
          <cell r="F44">
            <v>0</v>
          </cell>
          <cell r="G44">
            <v>0</v>
          </cell>
        </row>
        <row r="45">
          <cell r="D45">
            <v>152</v>
          </cell>
          <cell r="F45">
            <v>152</v>
          </cell>
          <cell r="G45">
            <v>0</v>
          </cell>
        </row>
        <row r="46">
          <cell r="D46">
            <v>184</v>
          </cell>
          <cell r="F46">
            <v>184</v>
          </cell>
          <cell r="G46">
            <v>0</v>
          </cell>
        </row>
        <row r="47">
          <cell r="D47">
            <v>24</v>
          </cell>
          <cell r="F47">
            <v>24</v>
          </cell>
          <cell r="G47">
            <v>0</v>
          </cell>
        </row>
        <row r="48">
          <cell r="D48">
            <v>170</v>
          </cell>
          <cell r="F48">
            <v>170</v>
          </cell>
          <cell r="G48">
            <v>0</v>
          </cell>
        </row>
      </sheetData>
      <sheetData sheetId="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Dn Data"/>
      <sheetName val="Pivot"/>
      <sheetName val="cumulative Failure"/>
      <sheetName val="limkheda"/>
      <sheetName val="Cumm"/>
      <sheetName val="Month"/>
      <sheetName val="SDn"/>
      <sheetName val="Div"/>
    </sheetNames>
    <sheetDataSet>
      <sheetData sheetId="0">
        <row r="150">
          <cell r="BW150">
            <v>461</v>
          </cell>
          <cell r="BX150">
            <v>544</v>
          </cell>
          <cell r="BY150">
            <v>370</v>
          </cell>
        </row>
        <row r="151">
          <cell r="BW151">
            <v>5</v>
          </cell>
          <cell r="BX151">
            <v>16</v>
          </cell>
          <cell r="BY151">
            <v>3</v>
          </cell>
        </row>
        <row r="152">
          <cell r="BW152">
            <v>118</v>
          </cell>
          <cell r="BX152">
            <v>85</v>
          </cell>
          <cell r="BY152">
            <v>55</v>
          </cell>
        </row>
        <row r="153">
          <cell r="BW153">
            <v>129</v>
          </cell>
          <cell r="BX153">
            <v>137</v>
          </cell>
          <cell r="BY153">
            <v>118</v>
          </cell>
        </row>
        <row r="154">
          <cell r="BW154">
            <v>453</v>
          </cell>
          <cell r="BX154">
            <v>525</v>
          </cell>
          <cell r="BY154">
            <v>329</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G COVER PAGE"/>
      <sheetName val="MG SoP 005"/>
      <sheetName val="SoP007"/>
      <sheetName val="SoP008"/>
      <sheetName val="SoP009"/>
      <sheetName val="MG SoP 16"/>
      <sheetName val="MG SoP 17"/>
    </sheetNames>
    <sheetDataSet>
      <sheetData sheetId="0">
        <row r="1">
          <cell r="A1" t="str">
            <v>Name of Distribution Licensee: M G V C L</v>
          </cell>
        </row>
        <row r="2">
          <cell r="A2" t="str">
            <v>Quarter :   Q-III  (Oct-Nov-Dec-2024)</v>
          </cell>
        </row>
        <row r="3">
          <cell r="A3" t="str">
            <v>Year: 2024-25</v>
          </cell>
        </row>
      </sheetData>
      <sheetData sheetId="1"/>
      <sheetData sheetId="2"/>
      <sheetData sheetId="3"/>
      <sheetData sheetId="4"/>
      <sheetData sheetId="5"/>
      <sheetData sheetId="6"/>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0"/>
      <sheetName val="011"/>
      <sheetName val="012"/>
      <sheetName val="013"/>
      <sheetName val="Saifi"/>
      <sheetName val="Saidi"/>
      <sheetName val="Maifi"/>
      <sheetName val="Caidi"/>
    </sheetNames>
    <sheetDataSet>
      <sheetData sheetId="0" refreshError="1"/>
      <sheetData sheetId="1" refreshError="1"/>
      <sheetData sheetId="2" refreshError="1"/>
      <sheetData sheetId="3" refreshError="1"/>
      <sheetData sheetId="4">
        <row r="8">
          <cell r="B8">
            <v>45566</v>
          </cell>
          <cell r="C8">
            <v>31355</v>
          </cell>
          <cell r="D8">
            <v>3342681</v>
          </cell>
          <cell r="E8">
            <v>3621399</v>
          </cell>
          <cell r="F8">
            <v>36070735</v>
          </cell>
          <cell r="G8">
            <v>9.9600000000000009</v>
          </cell>
        </row>
        <row r="9">
          <cell r="B9">
            <v>45597</v>
          </cell>
          <cell r="C9">
            <v>25156</v>
          </cell>
          <cell r="D9">
            <v>3280350</v>
          </cell>
          <cell r="E9">
            <v>3624033</v>
          </cell>
          <cell r="F9">
            <v>28386447</v>
          </cell>
          <cell r="G9">
            <v>7.83</v>
          </cell>
        </row>
        <row r="10">
          <cell r="B10">
            <v>45627</v>
          </cell>
          <cell r="C10">
            <v>23709</v>
          </cell>
          <cell r="D10">
            <v>3288295</v>
          </cell>
          <cell r="E10">
            <v>3631424</v>
          </cell>
          <cell r="F10">
            <v>29004689</v>
          </cell>
          <cell r="G10">
            <v>7.99</v>
          </cell>
        </row>
      </sheetData>
      <sheetData sheetId="5">
        <row r="8">
          <cell r="B8">
            <v>45566</v>
          </cell>
          <cell r="C8">
            <v>31355</v>
          </cell>
          <cell r="D8" t="str">
            <v>16867:07</v>
          </cell>
          <cell r="E8">
            <v>2.2222222222222223E-2</v>
          </cell>
          <cell r="F8">
            <v>3342681</v>
          </cell>
          <cell r="H8">
            <v>3621399</v>
          </cell>
          <cell r="I8" t="str">
            <v>1691600:14</v>
          </cell>
          <cell r="K8">
            <v>1.9444444444444445E-2</v>
          </cell>
        </row>
        <row r="9">
          <cell r="B9">
            <v>45597</v>
          </cell>
          <cell r="C9">
            <v>25156</v>
          </cell>
          <cell r="D9" t="str">
            <v>13189:15</v>
          </cell>
          <cell r="E9">
            <v>2.1527777777777781E-2</v>
          </cell>
          <cell r="F9">
            <v>3280350</v>
          </cell>
          <cell r="H9">
            <v>3624033</v>
          </cell>
          <cell r="I9" t="str">
            <v>1368143:47</v>
          </cell>
          <cell r="K9">
            <v>1.5972222222222224E-2</v>
          </cell>
        </row>
        <row r="10">
          <cell r="B10">
            <v>45627</v>
          </cell>
          <cell r="C10">
            <v>23709</v>
          </cell>
          <cell r="D10" t="str">
            <v>15270:27</v>
          </cell>
          <cell r="E10">
            <v>2.7083333333333334E-2</v>
          </cell>
          <cell r="F10">
            <v>3288295</v>
          </cell>
          <cell r="H10">
            <v>3631424</v>
          </cell>
          <cell r="I10" t="str">
            <v>1657757:45</v>
          </cell>
          <cell r="K10">
            <v>1.8749999999999999E-2</v>
          </cell>
        </row>
      </sheetData>
      <sheetData sheetId="6">
        <row r="8">
          <cell r="B8">
            <v>45566</v>
          </cell>
          <cell r="C8">
            <v>58810</v>
          </cell>
          <cell r="D8">
            <v>3118810</v>
          </cell>
          <cell r="E8">
            <v>183417216100</v>
          </cell>
          <cell r="F8">
            <v>3621399</v>
          </cell>
          <cell r="G8">
            <v>79642134</v>
          </cell>
          <cell r="H8">
            <v>21.99</v>
          </cell>
        </row>
        <row r="9">
          <cell r="B9">
            <v>45597</v>
          </cell>
          <cell r="C9">
            <v>54718</v>
          </cell>
          <cell r="D9">
            <v>3067272</v>
          </cell>
          <cell r="E9">
            <v>167834989296</v>
          </cell>
          <cell r="F9">
            <v>3624033</v>
          </cell>
          <cell r="G9">
            <v>70647471</v>
          </cell>
          <cell r="H9">
            <v>19.489999999999998</v>
          </cell>
        </row>
        <row r="10">
          <cell r="B10">
            <v>45627</v>
          </cell>
          <cell r="C10">
            <v>45597</v>
          </cell>
          <cell r="D10">
            <v>3114248</v>
          </cell>
          <cell r="E10">
            <v>142000366056</v>
          </cell>
          <cell r="F10">
            <v>3631424</v>
          </cell>
          <cell r="G10">
            <v>60796541</v>
          </cell>
          <cell r="H10">
            <v>16.739999999999998</v>
          </cell>
        </row>
      </sheetData>
      <sheetData sheetId="7">
        <row r="8">
          <cell r="B8">
            <v>45566</v>
          </cell>
          <cell r="C8">
            <v>31355</v>
          </cell>
          <cell r="E8">
            <v>3342681</v>
          </cell>
          <cell r="F8">
            <v>2.81</v>
          </cell>
        </row>
        <row r="9">
          <cell r="B9">
            <v>45597</v>
          </cell>
          <cell r="C9">
            <v>25156</v>
          </cell>
          <cell r="E9">
            <v>3280350</v>
          </cell>
          <cell r="F9">
            <v>2.94</v>
          </cell>
        </row>
        <row r="10">
          <cell r="B10">
            <v>45627</v>
          </cell>
          <cell r="C10">
            <v>23709</v>
          </cell>
          <cell r="E10">
            <v>3288295</v>
          </cell>
          <cell r="F10">
            <v>3.38</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zoomScaleNormal="100" workbookViewId="0">
      <selection sqref="A1:A3"/>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193" t="s">
        <v>29</v>
      </c>
      <c r="B1" s="194"/>
      <c r="C1" s="194"/>
      <c r="D1" s="194"/>
      <c r="E1" s="194"/>
    </row>
    <row r="2" spans="1:5" ht="51" customHeight="1" thickBot="1">
      <c r="A2" s="195" t="s">
        <v>427</v>
      </c>
      <c r="B2" s="194"/>
      <c r="C2" s="194"/>
      <c r="D2" s="194"/>
      <c r="E2" s="194"/>
    </row>
    <row r="3" spans="1:5" ht="60.75" customHeight="1" thickBot="1">
      <c r="A3" s="193" t="s">
        <v>370</v>
      </c>
      <c r="B3" s="194"/>
      <c r="C3" s="194"/>
      <c r="D3" s="194"/>
      <c r="E3" s="194"/>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topLeftCell="A5" zoomScale="80" zoomScaleNormal="80" zoomScaleSheetLayoutView="70" workbookViewId="0">
      <selection sqref="A1:J17"/>
    </sheetView>
  </sheetViews>
  <sheetFormatPr defaultColWidth="9.140625" defaultRowHeight="14.25"/>
  <cols>
    <col min="1" max="1" width="7.28515625" style="1" customWidth="1"/>
    <col min="2" max="2" width="18.85546875" style="1" customWidth="1"/>
    <col min="3" max="3" width="12.42578125" style="1" customWidth="1"/>
    <col min="4" max="4" width="16.7109375" style="1" customWidth="1"/>
    <col min="5" max="5" width="17.42578125" style="1" customWidth="1"/>
    <col min="6" max="6" width="16.28515625" style="1" customWidth="1"/>
    <col min="7" max="7" width="12.42578125" style="1" customWidth="1"/>
    <col min="8" max="9" width="17" style="1" customWidth="1"/>
    <col min="10" max="10" width="12.42578125" style="1" customWidth="1"/>
    <col min="11" max="16384" width="9.140625" style="1"/>
  </cols>
  <sheetData>
    <row r="1" spans="1:12" ht="21.75" customHeight="1">
      <c r="A1" s="209" t="s">
        <v>29</v>
      </c>
      <c r="B1" s="210"/>
      <c r="C1" s="210"/>
      <c r="D1" s="210"/>
      <c r="E1" s="210"/>
      <c r="F1" s="210"/>
      <c r="G1" s="210"/>
      <c r="H1" s="210"/>
      <c r="I1" s="210"/>
      <c r="J1" s="210"/>
    </row>
    <row r="2" spans="1:12" ht="21.75" customHeight="1">
      <c r="A2" s="209" t="s">
        <v>67</v>
      </c>
      <c r="B2" s="210"/>
      <c r="C2" s="210"/>
      <c r="D2" s="210"/>
      <c r="E2" s="210"/>
      <c r="F2" s="210"/>
      <c r="G2" s="210"/>
      <c r="H2" s="210"/>
      <c r="I2" s="210"/>
      <c r="J2" s="210"/>
    </row>
    <row r="3" spans="1:12" ht="21.75" customHeight="1">
      <c r="A3" s="209" t="s">
        <v>32</v>
      </c>
      <c r="B3" s="210"/>
      <c r="C3" s="210"/>
      <c r="D3" s="210"/>
      <c r="E3" s="210"/>
      <c r="F3" s="210"/>
      <c r="G3" s="210"/>
      <c r="H3" s="210"/>
      <c r="I3" s="210"/>
      <c r="J3" s="210"/>
    </row>
    <row r="4" spans="1:12" ht="21.75" customHeight="1">
      <c r="A4" s="211" t="s">
        <v>28</v>
      </c>
      <c r="B4" s="212"/>
      <c r="C4" s="212"/>
      <c r="D4" s="212"/>
      <c r="E4" s="212"/>
      <c r="F4" s="212"/>
      <c r="G4" s="212"/>
      <c r="H4" s="212"/>
      <c r="I4" s="212"/>
      <c r="J4" s="212"/>
    </row>
    <row r="5" spans="1:12" ht="27" customHeight="1">
      <c r="A5" s="213" t="s">
        <v>66</v>
      </c>
      <c r="B5" s="214"/>
      <c r="C5" s="214"/>
      <c r="D5" s="214"/>
      <c r="E5" s="214"/>
      <c r="F5" s="214"/>
      <c r="G5" s="214"/>
      <c r="H5" s="214"/>
      <c r="I5" s="214"/>
      <c r="J5" s="214"/>
    </row>
    <row r="6" spans="1:12" ht="57.75" customHeight="1">
      <c r="A6" s="206" t="s">
        <v>15</v>
      </c>
      <c r="B6" s="206" t="s">
        <v>0</v>
      </c>
      <c r="C6" s="207" t="s">
        <v>1</v>
      </c>
      <c r="D6" s="207"/>
      <c r="E6" s="207"/>
      <c r="F6" s="207"/>
      <c r="G6" s="207"/>
      <c r="H6" s="206" t="s">
        <v>33</v>
      </c>
      <c r="I6" s="206"/>
      <c r="J6" s="206"/>
    </row>
    <row r="7" spans="1:12" ht="18">
      <c r="A7" s="206"/>
      <c r="B7" s="206"/>
      <c r="C7" s="208" t="s">
        <v>2</v>
      </c>
      <c r="D7" s="208"/>
      <c r="E7" s="208" t="s">
        <v>3</v>
      </c>
      <c r="F7" s="208"/>
      <c r="G7" s="208"/>
      <c r="H7" s="208" t="s">
        <v>4</v>
      </c>
      <c r="I7" s="208"/>
      <c r="J7" s="208"/>
    </row>
    <row r="8" spans="1:12" ht="18">
      <c r="A8" s="206"/>
      <c r="B8" s="206"/>
      <c r="C8" s="11" t="s">
        <v>5</v>
      </c>
      <c r="D8" s="11" t="s">
        <v>6</v>
      </c>
      <c r="E8" s="11" t="s">
        <v>5</v>
      </c>
      <c r="F8" s="11" t="s">
        <v>7</v>
      </c>
      <c r="G8" s="11" t="s">
        <v>6</v>
      </c>
      <c r="H8" s="11" t="s">
        <v>5</v>
      </c>
      <c r="I8" s="11" t="s">
        <v>7</v>
      </c>
      <c r="J8" s="11" t="s">
        <v>6</v>
      </c>
    </row>
    <row r="9" spans="1:12" ht="35.25" customHeight="1">
      <c r="A9" s="2">
        <v>1</v>
      </c>
      <c r="B9" s="3" t="s">
        <v>30</v>
      </c>
      <c r="C9" s="15">
        <v>0</v>
      </c>
      <c r="D9" s="15">
        <v>2</v>
      </c>
      <c r="E9" s="15">
        <v>0</v>
      </c>
      <c r="F9" s="15">
        <v>0</v>
      </c>
      <c r="G9" s="15">
        <v>0</v>
      </c>
      <c r="H9" s="9" t="s">
        <v>37</v>
      </c>
      <c r="I9" s="9">
        <v>3</v>
      </c>
      <c r="J9" s="9">
        <v>0</v>
      </c>
      <c r="K9" s="4"/>
    </row>
    <row r="10" spans="1:12" ht="30" customHeight="1">
      <c r="A10" s="2">
        <v>2</v>
      </c>
      <c r="B10" s="3" t="s">
        <v>8</v>
      </c>
      <c r="C10" s="15">
        <v>0</v>
      </c>
      <c r="D10" s="15">
        <v>0</v>
      </c>
      <c r="E10" s="15">
        <v>2</v>
      </c>
      <c r="F10" s="15">
        <v>2</v>
      </c>
      <c r="G10" s="15">
        <v>1</v>
      </c>
      <c r="H10" s="9">
        <v>9</v>
      </c>
      <c r="I10" s="9">
        <v>19</v>
      </c>
      <c r="J10" s="9">
        <v>4</v>
      </c>
      <c r="K10" s="4"/>
    </row>
    <row r="11" spans="1:12" ht="30" customHeight="1">
      <c r="A11" s="2">
        <v>3</v>
      </c>
      <c r="B11" s="5" t="s">
        <v>10</v>
      </c>
      <c r="C11" s="15">
        <v>0</v>
      </c>
      <c r="D11" s="15">
        <v>0</v>
      </c>
      <c r="E11" s="15">
        <v>1</v>
      </c>
      <c r="F11" s="15">
        <v>0</v>
      </c>
      <c r="G11" s="15">
        <v>0</v>
      </c>
      <c r="H11" s="9" t="s">
        <v>36</v>
      </c>
      <c r="I11" s="9">
        <v>5</v>
      </c>
      <c r="J11" s="9">
        <v>0</v>
      </c>
      <c r="K11" s="4"/>
    </row>
    <row r="12" spans="1:12" ht="30" customHeight="1">
      <c r="A12" s="2">
        <v>4</v>
      </c>
      <c r="B12" s="6" t="s">
        <v>12</v>
      </c>
      <c r="C12" s="15">
        <v>0</v>
      </c>
      <c r="D12" s="15">
        <v>1</v>
      </c>
      <c r="E12" s="15" t="s">
        <v>63</v>
      </c>
      <c r="F12" s="15">
        <v>2</v>
      </c>
      <c r="G12" s="15">
        <v>1</v>
      </c>
      <c r="H12" s="9" t="s">
        <v>64</v>
      </c>
      <c r="I12" s="9">
        <v>41</v>
      </c>
      <c r="J12" s="9">
        <v>3</v>
      </c>
      <c r="K12" s="4"/>
    </row>
    <row r="13" spans="1:12" ht="30" customHeight="1">
      <c r="A13" s="2">
        <v>5</v>
      </c>
      <c r="B13" s="3" t="s">
        <v>11</v>
      </c>
      <c r="C13" s="15">
        <v>0</v>
      </c>
      <c r="D13" s="15">
        <v>2</v>
      </c>
      <c r="E13" s="15">
        <v>0</v>
      </c>
      <c r="F13" s="15">
        <v>4</v>
      </c>
      <c r="G13" s="15">
        <v>0</v>
      </c>
      <c r="H13" s="9">
        <v>6</v>
      </c>
      <c r="I13" s="9">
        <v>17</v>
      </c>
      <c r="J13" s="9">
        <v>3</v>
      </c>
      <c r="K13" s="4"/>
    </row>
    <row r="14" spans="1:12" ht="30" customHeight="1" thickBot="1">
      <c r="A14" s="13"/>
      <c r="B14" s="14" t="s">
        <v>4</v>
      </c>
      <c r="C14" s="12">
        <v>0</v>
      </c>
      <c r="D14" s="12">
        <v>5</v>
      </c>
      <c r="E14" s="12" t="s">
        <v>62</v>
      </c>
      <c r="F14" s="12">
        <v>8</v>
      </c>
      <c r="G14" s="12">
        <v>2</v>
      </c>
      <c r="H14" s="12" t="s">
        <v>65</v>
      </c>
      <c r="I14" s="12">
        <v>85</v>
      </c>
      <c r="J14" s="12">
        <v>10</v>
      </c>
      <c r="K14" s="4"/>
      <c r="L14" s="4"/>
    </row>
    <row r="15" spans="1:12" ht="21.75" customHeight="1" thickBot="1">
      <c r="A15" s="7" t="s">
        <v>13</v>
      </c>
      <c r="B15" s="8"/>
      <c r="C15" s="8"/>
      <c r="D15" s="8"/>
      <c r="E15" s="8"/>
      <c r="F15" s="8"/>
      <c r="G15" s="10">
        <f>C14+D14+8+F14+G14</f>
        <v>23</v>
      </c>
      <c r="H15" s="8"/>
      <c r="I15" s="8"/>
      <c r="J15" s="10">
        <f>46+I14+J14</f>
        <v>141</v>
      </c>
    </row>
    <row r="16" spans="1:12" ht="21.75" customHeight="1">
      <c r="A16" s="205" t="s">
        <v>14</v>
      </c>
      <c r="B16" s="205"/>
      <c r="C16" s="205"/>
      <c r="D16" s="205"/>
      <c r="E16" s="205"/>
      <c r="F16" s="205"/>
      <c r="G16" s="205"/>
      <c r="H16" s="205"/>
      <c r="I16" s="205"/>
      <c r="J16" s="205"/>
    </row>
    <row r="17" spans="1:10">
      <c r="A17" s="205"/>
      <c r="B17" s="205"/>
      <c r="C17" s="205"/>
      <c r="D17" s="205"/>
      <c r="E17" s="205"/>
      <c r="F17" s="205"/>
      <c r="G17" s="205"/>
      <c r="H17" s="205"/>
      <c r="I17" s="205"/>
      <c r="J17" s="205"/>
    </row>
    <row r="19" spans="1:10">
      <c r="H19" s="4"/>
    </row>
  </sheetData>
  <mergeCells count="13">
    <mergeCell ref="A1:J1"/>
    <mergeCell ref="A2:J2"/>
    <mergeCell ref="A3:J3"/>
    <mergeCell ref="A4:J4"/>
    <mergeCell ref="A5:J5"/>
    <mergeCell ref="A16:J17"/>
    <mergeCell ref="A6:A8"/>
    <mergeCell ref="B6:B8"/>
    <mergeCell ref="C6:G6"/>
    <mergeCell ref="H6:J6"/>
    <mergeCell ref="C7:D7"/>
    <mergeCell ref="E7:G7"/>
    <mergeCell ref="H7:J7"/>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tabSelected="1" zoomScale="55" zoomScaleNormal="55" workbookViewId="0">
      <selection activeCell="A3" sqref="A3:K4"/>
    </sheetView>
  </sheetViews>
  <sheetFormatPr defaultRowHeight="15"/>
  <cols>
    <col min="1" max="1" width="10" customWidth="1"/>
    <col min="2" max="2" width="62.140625" customWidth="1"/>
    <col min="3" max="3" width="21.28515625" customWidth="1"/>
    <col min="4" max="4" width="28.7109375" customWidth="1"/>
    <col min="5" max="5" width="84" customWidth="1"/>
    <col min="6" max="6" width="15.7109375" customWidth="1"/>
    <col min="7" max="8" width="28.7109375" customWidth="1"/>
    <col min="9" max="9" width="65" customWidth="1"/>
    <col min="10" max="10" width="29" customWidth="1"/>
    <col min="11" max="11" width="24.42578125" customWidth="1"/>
    <col min="12" max="12" width="24.5703125" customWidth="1"/>
    <col min="13" max="13" width="24.28515625" customWidth="1"/>
    <col min="14" max="18" width="28.7109375" customWidth="1"/>
  </cols>
  <sheetData>
    <row r="1" spans="1:14">
      <c r="A1" s="25" t="s">
        <v>428</v>
      </c>
      <c r="B1" s="26"/>
      <c r="C1" s="27"/>
      <c r="D1" s="27"/>
      <c r="E1" s="28"/>
      <c r="F1" s="29"/>
      <c r="G1" s="29"/>
      <c r="H1" s="29"/>
      <c r="I1" s="29"/>
      <c r="J1" s="29"/>
      <c r="K1" s="28"/>
      <c r="L1" s="28"/>
      <c r="M1" s="28"/>
      <c r="N1" s="27"/>
    </row>
    <row r="2" spans="1:14">
      <c r="A2" s="30"/>
      <c r="B2" s="26"/>
      <c r="C2" s="27"/>
      <c r="D2" s="27"/>
      <c r="E2" s="28"/>
      <c r="F2" s="29"/>
      <c r="G2" s="29"/>
      <c r="H2" s="29"/>
      <c r="I2" s="29"/>
      <c r="J2" s="29"/>
      <c r="K2" s="28"/>
      <c r="L2" s="28"/>
      <c r="M2" s="28"/>
      <c r="N2" s="27"/>
    </row>
    <row r="3" spans="1:14" ht="18">
      <c r="A3" s="215"/>
      <c r="B3" s="216"/>
      <c r="C3" s="216"/>
      <c r="D3" s="216"/>
      <c r="E3" s="216"/>
      <c r="F3" s="216"/>
      <c r="G3" s="216"/>
      <c r="H3" s="216"/>
      <c r="I3" s="216"/>
      <c r="J3" s="216"/>
      <c r="K3" s="216"/>
      <c r="L3" s="31"/>
      <c r="M3" s="31"/>
      <c r="N3" s="27"/>
    </row>
    <row r="4" spans="1:14" ht="18">
      <c r="A4" s="217"/>
      <c r="B4" s="218"/>
      <c r="C4" s="218"/>
      <c r="D4" s="218"/>
      <c r="E4" s="218"/>
      <c r="F4" s="218"/>
      <c r="G4" s="218"/>
      <c r="H4" s="218"/>
      <c r="I4" s="218"/>
      <c r="J4" s="218"/>
      <c r="K4" s="218"/>
      <c r="L4" s="31"/>
      <c r="M4" s="31"/>
      <c r="N4" s="27"/>
    </row>
    <row r="5" spans="1:14" ht="18">
      <c r="A5" s="21">
        <v>1</v>
      </c>
      <c r="B5" s="21">
        <v>2</v>
      </c>
      <c r="C5" s="21">
        <f>B5+1</f>
        <v>3</v>
      </c>
      <c r="D5" s="21">
        <f t="shared" ref="D5:N5" si="0">C5+1</f>
        <v>4</v>
      </c>
      <c r="E5" s="21">
        <v>5</v>
      </c>
      <c r="F5" s="21">
        <v>6</v>
      </c>
      <c r="G5" s="21">
        <f t="shared" si="0"/>
        <v>7</v>
      </c>
      <c r="H5" s="21">
        <f t="shared" si="0"/>
        <v>8</v>
      </c>
      <c r="I5" s="21">
        <f t="shared" si="0"/>
        <v>9</v>
      </c>
      <c r="J5" s="21">
        <v>10</v>
      </c>
      <c r="K5" s="21">
        <f t="shared" ref="K5:M5" si="1">J5+1</f>
        <v>11</v>
      </c>
      <c r="L5" s="21">
        <f t="shared" si="1"/>
        <v>12</v>
      </c>
      <c r="M5" s="21">
        <f t="shared" si="1"/>
        <v>13</v>
      </c>
      <c r="N5" s="21">
        <f t="shared" si="0"/>
        <v>14</v>
      </c>
    </row>
    <row r="6" spans="1:14" ht="90">
      <c r="A6" s="32" t="s">
        <v>15</v>
      </c>
      <c r="B6" s="33" t="s">
        <v>16</v>
      </c>
      <c r="C6" s="17" t="s">
        <v>17</v>
      </c>
      <c r="D6" s="17" t="s">
        <v>18</v>
      </c>
      <c r="E6" s="17" t="s">
        <v>19</v>
      </c>
      <c r="F6" s="34" t="s">
        <v>20</v>
      </c>
      <c r="G6" s="34" t="s">
        <v>21</v>
      </c>
      <c r="H6" s="34" t="s">
        <v>22</v>
      </c>
      <c r="I6" s="35" t="s">
        <v>23</v>
      </c>
      <c r="J6" s="35" t="s">
        <v>61</v>
      </c>
      <c r="K6" s="24" t="s">
        <v>41</v>
      </c>
      <c r="L6" s="24" t="s">
        <v>42</v>
      </c>
      <c r="M6" s="24" t="s">
        <v>43</v>
      </c>
      <c r="N6" s="36" t="s">
        <v>27</v>
      </c>
    </row>
    <row r="7" spans="1:14" ht="56.25">
      <c r="A7" s="37">
        <v>1</v>
      </c>
      <c r="B7" s="38" t="s">
        <v>68</v>
      </c>
      <c r="C7" s="18">
        <v>45567</v>
      </c>
      <c r="D7" s="20" t="s">
        <v>7</v>
      </c>
      <c r="E7" s="19" t="s">
        <v>69</v>
      </c>
      <c r="F7" s="34" t="s">
        <v>70</v>
      </c>
      <c r="G7" s="34" t="s">
        <v>35</v>
      </c>
      <c r="H7" s="34" t="s">
        <v>35</v>
      </c>
      <c r="I7" s="39" t="s">
        <v>71</v>
      </c>
      <c r="J7" s="39"/>
      <c r="K7" s="19" t="s">
        <v>54</v>
      </c>
      <c r="L7" s="16" t="s">
        <v>72</v>
      </c>
      <c r="M7" s="16" t="s">
        <v>46</v>
      </c>
      <c r="N7" s="40">
        <v>1</v>
      </c>
    </row>
    <row r="8" spans="1:14" ht="75">
      <c r="A8" s="37">
        <v>2</v>
      </c>
      <c r="B8" s="38" t="s">
        <v>73</v>
      </c>
      <c r="C8" s="18">
        <v>45573</v>
      </c>
      <c r="D8" s="20" t="s">
        <v>7</v>
      </c>
      <c r="E8" s="19" t="s">
        <v>74</v>
      </c>
      <c r="F8" s="34" t="s">
        <v>70</v>
      </c>
      <c r="G8" s="34" t="s">
        <v>35</v>
      </c>
      <c r="H8" s="34" t="s">
        <v>35</v>
      </c>
      <c r="I8" s="39" t="s">
        <v>75</v>
      </c>
      <c r="J8" s="39" t="s">
        <v>76</v>
      </c>
      <c r="K8" s="19" t="s">
        <v>11</v>
      </c>
      <c r="L8" s="16" t="s">
        <v>57</v>
      </c>
      <c r="M8" s="16" t="s">
        <v>48</v>
      </c>
      <c r="N8" s="40">
        <v>2</v>
      </c>
    </row>
    <row r="9" spans="1:14" ht="131.25">
      <c r="A9" s="37">
        <v>3</v>
      </c>
      <c r="B9" s="38" t="s">
        <v>77</v>
      </c>
      <c r="C9" s="18">
        <v>45577</v>
      </c>
      <c r="D9" s="20" t="s">
        <v>24</v>
      </c>
      <c r="E9" s="19" t="s">
        <v>78</v>
      </c>
      <c r="F9" s="34" t="s">
        <v>70</v>
      </c>
      <c r="G9" s="34"/>
      <c r="H9" s="34" t="s">
        <v>35</v>
      </c>
      <c r="I9" s="39" t="s">
        <v>79</v>
      </c>
      <c r="J9" s="39" t="s">
        <v>80</v>
      </c>
      <c r="K9" s="19" t="s">
        <v>12</v>
      </c>
      <c r="L9" s="16" t="s">
        <v>53</v>
      </c>
      <c r="M9" s="16" t="s">
        <v>56</v>
      </c>
      <c r="N9" s="40">
        <v>6</v>
      </c>
    </row>
    <row r="10" spans="1:14" ht="150">
      <c r="A10" s="37">
        <v>4</v>
      </c>
      <c r="B10" s="38" t="s">
        <v>81</v>
      </c>
      <c r="C10" s="18">
        <v>45578</v>
      </c>
      <c r="D10" s="20" t="s">
        <v>24</v>
      </c>
      <c r="E10" s="19" t="s">
        <v>82</v>
      </c>
      <c r="F10" s="34" t="s">
        <v>70</v>
      </c>
      <c r="G10" s="34" t="s">
        <v>83</v>
      </c>
      <c r="H10" s="34" t="s">
        <v>35</v>
      </c>
      <c r="I10" s="39" t="s">
        <v>84</v>
      </c>
      <c r="J10" s="39"/>
      <c r="K10" s="19" t="s">
        <v>12</v>
      </c>
      <c r="L10" s="16" t="s">
        <v>47</v>
      </c>
      <c r="M10" s="16" t="s">
        <v>85</v>
      </c>
      <c r="N10" s="40">
        <v>2</v>
      </c>
    </row>
    <row r="11" spans="1:14" ht="56.25">
      <c r="A11" s="37">
        <v>5</v>
      </c>
      <c r="B11" s="38" t="s">
        <v>86</v>
      </c>
      <c r="C11" s="18">
        <v>45580</v>
      </c>
      <c r="D11" s="20" t="s">
        <v>40</v>
      </c>
      <c r="E11" s="19" t="s">
        <v>87</v>
      </c>
      <c r="F11" s="34" t="s">
        <v>70</v>
      </c>
      <c r="G11" s="34" t="s">
        <v>83</v>
      </c>
      <c r="H11" s="34" t="s">
        <v>35</v>
      </c>
      <c r="I11" s="39" t="s">
        <v>88</v>
      </c>
      <c r="J11" s="39"/>
      <c r="K11" s="19" t="s">
        <v>12</v>
      </c>
      <c r="L11" s="16" t="s">
        <v>45</v>
      </c>
      <c r="M11" s="16" t="s">
        <v>58</v>
      </c>
      <c r="N11" s="40">
        <v>7</v>
      </c>
    </row>
    <row r="12" spans="1:14" ht="131.25">
      <c r="A12" s="37">
        <v>6</v>
      </c>
      <c r="B12" s="38" t="s">
        <v>89</v>
      </c>
      <c r="C12" s="18">
        <v>45590</v>
      </c>
      <c r="D12" s="20" t="s">
        <v>38</v>
      </c>
      <c r="E12" s="19" t="s">
        <v>90</v>
      </c>
      <c r="F12" s="34" t="s">
        <v>70</v>
      </c>
      <c r="G12" s="34" t="s">
        <v>83</v>
      </c>
      <c r="H12" s="34" t="s">
        <v>35</v>
      </c>
      <c r="I12" s="39" t="s">
        <v>91</v>
      </c>
      <c r="J12" s="39"/>
      <c r="K12" s="19" t="s">
        <v>12</v>
      </c>
      <c r="L12" s="16" t="s">
        <v>45</v>
      </c>
      <c r="M12" s="16" t="s">
        <v>51</v>
      </c>
      <c r="N12" s="40">
        <v>4</v>
      </c>
    </row>
    <row r="13" spans="1:14" ht="150">
      <c r="A13" s="37">
        <v>7</v>
      </c>
      <c r="B13" s="38" t="s">
        <v>92</v>
      </c>
      <c r="C13" s="18">
        <v>45592</v>
      </c>
      <c r="D13" s="20" t="s">
        <v>24</v>
      </c>
      <c r="E13" s="19" t="s">
        <v>93</v>
      </c>
      <c r="F13" s="34" t="s">
        <v>70</v>
      </c>
      <c r="G13" s="34"/>
      <c r="H13" s="34" t="s">
        <v>35</v>
      </c>
      <c r="I13" s="39" t="s">
        <v>94</v>
      </c>
      <c r="J13" s="39"/>
      <c r="K13" s="19" t="s">
        <v>12</v>
      </c>
      <c r="L13" s="16" t="s">
        <v>12</v>
      </c>
      <c r="M13" s="16" t="s">
        <v>50</v>
      </c>
      <c r="N13" s="40">
        <v>1</v>
      </c>
    </row>
    <row r="14" spans="1:14" ht="150">
      <c r="A14" s="37">
        <v>8</v>
      </c>
      <c r="B14" s="38" t="s">
        <v>95</v>
      </c>
      <c r="C14" s="18">
        <v>45592</v>
      </c>
      <c r="D14" s="20" t="s">
        <v>24</v>
      </c>
      <c r="E14" s="19" t="s">
        <v>96</v>
      </c>
      <c r="F14" s="34" t="s">
        <v>70</v>
      </c>
      <c r="G14" s="34" t="s">
        <v>34</v>
      </c>
      <c r="H14" s="34" t="s">
        <v>35</v>
      </c>
      <c r="I14" s="39" t="s">
        <v>97</v>
      </c>
      <c r="J14" s="39"/>
      <c r="K14" s="19" t="s">
        <v>10</v>
      </c>
      <c r="L14" s="16" t="s">
        <v>39</v>
      </c>
      <c r="M14" s="16" t="s">
        <v>98</v>
      </c>
      <c r="N14" s="40">
        <v>6</v>
      </c>
    </row>
    <row r="15" spans="1:14" ht="56.25">
      <c r="A15" s="37">
        <v>9</v>
      </c>
      <c r="B15" s="38" t="s">
        <v>99</v>
      </c>
      <c r="C15" s="18">
        <v>45593</v>
      </c>
      <c r="D15" s="20" t="s">
        <v>7</v>
      </c>
      <c r="E15" s="19" t="s">
        <v>100</v>
      </c>
      <c r="F15" s="34" t="s">
        <v>70</v>
      </c>
      <c r="G15" s="34" t="s">
        <v>35</v>
      </c>
      <c r="H15" s="34" t="s">
        <v>35</v>
      </c>
      <c r="I15" s="39" t="s">
        <v>101</v>
      </c>
      <c r="J15" s="39" t="s">
        <v>102</v>
      </c>
      <c r="K15" s="19" t="s">
        <v>11</v>
      </c>
      <c r="L15" s="16" t="s">
        <v>57</v>
      </c>
      <c r="M15" s="16" t="s">
        <v>57</v>
      </c>
      <c r="N15" s="40">
        <v>2</v>
      </c>
    </row>
    <row r="16" spans="1:14" ht="45">
      <c r="A16" s="37">
        <v>10</v>
      </c>
      <c r="B16" s="38" t="s">
        <v>103</v>
      </c>
      <c r="C16" s="18">
        <v>45594</v>
      </c>
      <c r="D16" s="20" t="s">
        <v>25</v>
      </c>
      <c r="E16" s="22" t="s">
        <v>104</v>
      </c>
      <c r="F16" s="34" t="s">
        <v>70</v>
      </c>
      <c r="G16" s="34" t="s">
        <v>35</v>
      </c>
      <c r="H16" s="34" t="s">
        <v>35</v>
      </c>
      <c r="I16" s="39" t="s">
        <v>105</v>
      </c>
      <c r="J16" s="39"/>
      <c r="K16" s="19" t="s">
        <v>11</v>
      </c>
      <c r="L16" s="16" t="s">
        <v>57</v>
      </c>
      <c r="M16" s="16" t="s">
        <v>57</v>
      </c>
      <c r="N16" s="40">
        <v>8</v>
      </c>
    </row>
    <row r="17" spans="1:14" ht="93.75">
      <c r="A17" s="37">
        <v>11</v>
      </c>
      <c r="B17" s="38" t="s">
        <v>106</v>
      </c>
      <c r="C17" s="18">
        <v>45594</v>
      </c>
      <c r="D17" s="41" t="s">
        <v>7</v>
      </c>
      <c r="E17" s="42" t="s">
        <v>107</v>
      </c>
      <c r="F17" s="43" t="s">
        <v>70</v>
      </c>
      <c r="G17" s="34" t="s">
        <v>35</v>
      </c>
      <c r="H17" s="34" t="s">
        <v>35</v>
      </c>
      <c r="I17" s="39" t="s">
        <v>108</v>
      </c>
      <c r="J17" s="39"/>
      <c r="K17" s="19" t="s">
        <v>11</v>
      </c>
      <c r="L17" s="16" t="s">
        <v>57</v>
      </c>
      <c r="M17" s="16" t="s">
        <v>60</v>
      </c>
      <c r="N17" s="40">
        <v>2</v>
      </c>
    </row>
    <row r="18" spans="1:14" ht="45">
      <c r="A18" s="37">
        <v>12</v>
      </c>
      <c r="B18" s="38" t="s">
        <v>109</v>
      </c>
      <c r="C18" s="18">
        <v>45594</v>
      </c>
      <c r="D18" s="20" t="s">
        <v>24</v>
      </c>
      <c r="E18" s="23" t="s">
        <v>110</v>
      </c>
      <c r="F18" s="34" t="s">
        <v>70</v>
      </c>
      <c r="G18" s="34" t="s">
        <v>35</v>
      </c>
      <c r="H18" s="34" t="s">
        <v>35</v>
      </c>
      <c r="I18" s="39" t="s">
        <v>111</v>
      </c>
      <c r="J18" s="39"/>
      <c r="K18" s="19" t="s">
        <v>59</v>
      </c>
      <c r="L18" s="16" t="s">
        <v>59</v>
      </c>
      <c r="M18" s="16" t="s">
        <v>112</v>
      </c>
      <c r="N18" s="40">
        <v>2</v>
      </c>
    </row>
    <row r="19" spans="1:14" ht="150">
      <c r="A19" s="37">
        <v>13</v>
      </c>
      <c r="B19" s="44" t="s">
        <v>113</v>
      </c>
      <c r="C19" s="45">
        <v>45600</v>
      </c>
      <c r="D19" s="46" t="s">
        <v>24</v>
      </c>
      <c r="E19" s="19" t="s">
        <v>114</v>
      </c>
      <c r="F19" s="34" t="s">
        <v>70</v>
      </c>
      <c r="G19" s="34" t="s">
        <v>35</v>
      </c>
      <c r="H19" s="34" t="s">
        <v>35</v>
      </c>
      <c r="I19" s="39" t="s">
        <v>115</v>
      </c>
      <c r="J19" s="39"/>
      <c r="K19" s="19" t="s">
        <v>54</v>
      </c>
      <c r="L19" s="16" t="s">
        <v>49</v>
      </c>
      <c r="M19" s="16" t="s">
        <v>52</v>
      </c>
      <c r="N19" s="40">
        <v>8</v>
      </c>
    </row>
    <row r="20" spans="1:14" ht="75">
      <c r="A20" s="37">
        <v>14</v>
      </c>
      <c r="B20" s="44" t="s">
        <v>116</v>
      </c>
      <c r="C20" s="45">
        <v>45611</v>
      </c>
      <c r="D20" s="46" t="s">
        <v>26</v>
      </c>
      <c r="E20" s="19" t="s">
        <v>117</v>
      </c>
      <c r="F20" s="34" t="s">
        <v>70</v>
      </c>
      <c r="G20" s="34" t="s">
        <v>35</v>
      </c>
      <c r="H20" s="34" t="s">
        <v>35</v>
      </c>
      <c r="I20" s="39" t="s">
        <v>118</v>
      </c>
      <c r="J20" s="39" t="s">
        <v>119</v>
      </c>
      <c r="K20" s="19" t="s">
        <v>54</v>
      </c>
      <c r="L20" s="16" t="s">
        <v>54</v>
      </c>
      <c r="M20" s="16" t="s">
        <v>120</v>
      </c>
      <c r="N20" s="40">
        <v>2</v>
      </c>
    </row>
    <row r="21" spans="1:14" ht="45">
      <c r="A21" s="37">
        <v>15</v>
      </c>
      <c r="B21" s="44" t="s">
        <v>121</v>
      </c>
      <c r="C21" s="45">
        <v>45612</v>
      </c>
      <c r="D21" s="46" t="s">
        <v>7</v>
      </c>
      <c r="E21" s="19" t="s">
        <v>122</v>
      </c>
      <c r="F21" s="34" t="s">
        <v>70</v>
      </c>
      <c r="G21" s="34" t="s">
        <v>35</v>
      </c>
      <c r="H21" s="34" t="s">
        <v>35</v>
      </c>
      <c r="I21" s="39" t="s">
        <v>123</v>
      </c>
      <c r="J21" s="39"/>
      <c r="K21" s="19" t="s">
        <v>12</v>
      </c>
      <c r="L21" s="16" t="s">
        <v>12</v>
      </c>
      <c r="M21" s="16" t="s">
        <v>44</v>
      </c>
      <c r="N21" s="40">
        <v>1</v>
      </c>
    </row>
    <row r="22" spans="1:14" ht="93.75">
      <c r="A22" s="37">
        <v>16</v>
      </c>
      <c r="B22" s="44" t="s">
        <v>124</v>
      </c>
      <c r="C22" s="45">
        <v>45615</v>
      </c>
      <c r="D22" s="46" t="s">
        <v>125</v>
      </c>
      <c r="E22" s="19" t="s">
        <v>126</v>
      </c>
      <c r="F22" s="34" t="s">
        <v>70</v>
      </c>
      <c r="G22" s="34" t="s">
        <v>35</v>
      </c>
      <c r="H22" s="34" t="s">
        <v>35</v>
      </c>
      <c r="I22" s="39" t="s">
        <v>127</v>
      </c>
      <c r="J22" s="39"/>
      <c r="K22" s="19" t="s">
        <v>9</v>
      </c>
      <c r="L22" s="16" t="s">
        <v>128</v>
      </c>
      <c r="M22" s="16" t="s">
        <v>129</v>
      </c>
      <c r="N22" s="40">
        <v>7</v>
      </c>
    </row>
    <row r="23" spans="1:14" ht="112.5">
      <c r="A23" s="37">
        <v>17</v>
      </c>
      <c r="B23" s="44" t="s">
        <v>130</v>
      </c>
      <c r="C23" s="45">
        <v>45624</v>
      </c>
      <c r="D23" s="46" t="s">
        <v>7</v>
      </c>
      <c r="E23" s="19" t="s">
        <v>131</v>
      </c>
      <c r="F23" s="34" t="s">
        <v>70</v>
      </c>
      <c r="G23" s="34" t="s">
        <v>35</v>
      </c>
      <c r="H23" s="34" t="s">
        <v>35</v>
      </c>
      <c r="I23" s="39" t="s">
        <v>132</v>
      </c>
      <c r="J23" s="39"/>
      <c r="K23" s="19" t="s">
        <v>11</v>
      </c>
      <c r="L23" s="16" t="s">
        <v>57</v>
      </c>
      <c r="M23" s="16" t="s">
        <v>55</v>
      </c>
      <c r="N23" s="40">
        <v>2</v>
      </c>
    </row>
    <row r="24" spans="1:14" ht="112.5">
      <c r="A24" s="37">
        <v>18</v>
      </c>
      <c r="B24" s="44" t="s">
        <v>133</v>
      </c>
      <c r="C24" s="45">
        <v>45632</v>
      </c>
      <c r="D24" s="46" t="s">
        <v>7</v>
      </c>
      <c r="E24" s="19" t="s">
        <v>134</v>
      </c>
      <c r="F24" s="34" t="s">
        <v>70</v>
      </c>
      <c r="G24" s="34" t="s">
        <v>35</v>
      </c>
      <c r="H24" s="34" t="s">
        <v>35</v>
      </c>
      <c r="I24" s="39" t="s">
        <v>118</v>
      </c>
      <c r="J24" s="39"/>
      <c r="K24" s="19" t="s">
        <v>54</v>
      </c>
      <c r="L24" s="16" t="s">
        <v>54</v>
      </c>
      <c r="M24" s="16" t="s">
        <v>120</v>
      </c>
      <c r="N24" s="40">
        <v>2</v>
      </c>
    </row>
    <row r="25" spans="1:14" ht="112.5">
      <c r="A25" s="37">
        <v>19</v>
      </c>
      <c r="B25" s="44" t="s">
        <v>135</v>
      </c>
      <c r="C25" s="45">
        <v>45633</v>
      </c>
      <c r="D25" s="46" t="s">
        <v>26</v>
      </c>
      <c r="E25" s="19" t="s">
        <v>136</v>
      </c>
      <c r="F25" s="34" t="s">
        <v>70</v>
      </c>
      <c r="G25" s="34" t="s">
        <v>35</v>
      </c>
      <c r="H25" s="34" t="s">
        <v>35</v>
      </c>
      <c r="I25" s="39" t="s">
        <v>137</v>
      </c>
      <c r="J25" s="39"/>
      <c r="K25" s="19" t="s">
        <v>12</v>
      </c>
      <c r="L25" s="16" t="s">
        <v>45</v>
      </c>
      <c r="M25" s="16" t="s">
        <v>138</v>
      </c>
      <c r="N25" s="40">
        <v>2</v>
      </c>
    </row>
    <row r="26" spans="1:14" ht="93.75">
      <c r="A26" s="37">
        <v>20</v>
      </c>
      <c r="B26" s="44" t="s">
        <v>139</v>
      </c>
      <c r="C26" s="45">
        <v>45643</v>
      </c>
      <c r="D26" s="46" t="s">
        <v>38</v>
      </c>
      <c r="E26" s="19" t="s">
        <v>140</v>
      </c>
      <c r="F26" s="34" t="s">
        <v>70</v>
      </c>
      <c r="G26" s="34" t="s">
        <v>35</v>
      </c>
      <c r="H26" s="34" t="s">
        <v>35</v>
      </c>
      <c r="I26" s="39" t="s">
        <v>141</v>
      </c>
      <c r="J26" s="39"/>
      <c r="K26" s="19" t="s">
        <v>12</v>
      </c>
      <c r="L26" s="16" t="s">
        <v>45</v>
      </c>
      <c r="M26" s="16" t="s">
        <v>142</v>
      </c>
      <c r="N26" s="40">
        <v>6</v>
      </c>
    </row>
    <row r="27" spans="1:14" ht="150">
      <c r="A27" s="37">
        <v>21</v>
      </c>
      <c r="B27" s="44" t="s">
        <v>143</v>
      </c>
      <c r="C27" s="45">
        <v>45644</v>
      </c>
      <c r="D27" s="46" t="s">
        <v>25</v>
      </c>
      <c r="E27" s="19" t="s">
        <v>144</v>
      </c>
      <c r="F27" s="34" t="s">
        <v>70</v>
      </c>
      <c r="G27" s="34" t="s">
        <v>35</v>
      </c>
      <c r="H27" s="34" t="s">
        <v>35</v>
      </c>
      <c r="I27" s="39" t="s">
        <v>145</v>
      </c>
      <c r="J27" s="39"/>
      <c r="K27" s="19" t="s">
        <v>11</v>
      </c>
      <c r="L27" s="16" t="s">
        <v>57</v>
      </c>
      <c r="M27" s="16" t="s">
        <v>146</v>
      </c>
      <c r="N27" s="40">
        <v>2</v>
      </c>
    </row>
    <row r="28" spans="1:14" ht="131.25">
      <c r="A28" s="37">
        <v>22</v>
      </c>
      <c r="B28" s="44" t="s">
        <v>147</v>
      </c>
      <c r="C28" s="45">
        <v>45649</v>
      </c>
      <c r="D28" s="46" t="s">
        <v>25</v>
      </c>
      <c r="E28" s="19" t="s">
        <v>148</v>
      </c>
      <c r="F28" s="34" t="s">
        <v>70</v>
      </c>
      <c r="G28" s="34" t="s">
        <v>35</v>
      </c>
      <c r="H28" s="34" t="s">
        <v>35</v>
      </c>
      <c r="I28" s="39" t="s">
        <v>149</v>
      </c>
      <c r="J28" s="39"/>
      <c r="K28" s="19" t="s">
        <v>9</v>
      </c>
      <c r="L28" s="16" t="s">
        <v>150</v>
      </c>
      <c r="M28" s="16" t="s">
        <v>129</v>
      </c>
      <c r="N28" s="40">
        <v>8</v>
      </c>
    </row>
    <row r="29" spans="1:14" ht="45">
      <c r="A29" s="37">
        <v>23</v>
      </c>
      <c r="B29" s="44" t="s">
        <v>151</v>
      </c>
      <c r="C29" s="45">
        <v>45652</v>
      </c>
      <c r="D29" s="46" t="s">
        <v>7</v>
      </c>
      <c r="E29" s="19" t="s">
        <v>152</v>
      </c>
      <c r="F29" s="34" t="s">
        <v>70</v>
      </c>
      <c r="G29" s="34" t="s">
        <v>35</v>
      </c>
      <c r="H29" s="34" t="s">
        <v>35</v>
      </c>
      <c r="I29" s="39" t="s">
        <v>153</v>
      </c>
      <c r="J29" s="39"/>
      <c r="K29" s="19" t="s">
        <v>12</v>
      </c>
      <c r="L29" s="16" t="s">
        <v>12</v>
      </c>
      <c r="M29" s="16" t="s">
        <v>44</v>
      </c>
      <c r="N29" s="40">
        <v>2</v>
      </c>
    </row>
  </sheetData>
  <mergeCells count="1">
    <mergeCell ref="A3:K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3"/>
  <sheetViews>
    <sheetView view="pageBreakPreview" zoomScale="115" zoomScaleSheetLayoutView="115" workbookViewId="0">
      <selection sqref="A1:I49"/>
    </sheetView>
  </sheetViews>
  <sheetFormatPr defaultRowHeight="14.25"/>
  <cols>
    <col min="1" max="1" width="14.140625" style="48" bestFit="1" customWidth="1"/>
    <col min="2" max="2" width="48" style="48" customWidth="1"/>
    <col min="3" max="9" width="12.7109375" style="48" customWidth="1"/>
    <col min="10" max="16384" width="9.140625" style="48"/>
  </cols>
  <sheetData>
    <row r="1" spans="1:9" s="47" customFormat="1" ht="18" customHeight="1">
      <c r="A1" s="222" t="s">
        <v>154</v>
      </c>
      <c r="B1" s="222"/>
      <c r="C1" s="222"/>
      <c r="D1" s="222"/>
      <c r="E1" s="222"/>
      <c r="F1" s="222"/>
      <c r="G1" s="222"/>
      <c r="H1" s="222"/>
      <c r="I1" s="222"/>
    </row>
    <row r="2" spans="1:9" s="47" customFormat="1" ht="18" customHeight="1">
      <c r="A2" s="223" t="str">
        <f>'[25]MG COVER PAGE'!A2</f>
        <v>Quarter of the year :   Q-III  (Oct-Nov-Dec-2024-25)</v>
      </c>
      <c r="B2" s="223"/>
      <c r="C2" s="223"/>
      <c r="D2" s="223"/>
      <c r="E2" s="223"/>
      <c r="F2" s="223"/>
      <c r="G2" s="223"/>
      <c r="H2" s="223"/>
      <c r="I2" s="223"/>
    </row>
    <row r="3" spans="1:9" s="47" customFormat="1" ht="18" customHeight="1">
      <c r="A3" s="223" t="s">
        <v>155</v>
      </c>
      <c r="B3" s="223"/>
      <c r="C3" s="223"/>
      <c r="D3" s="223"/>
      <c r="E3" s="223"/>
      <c r="F3" s="223"/>
      <c r="G3" s="223"/>
      <c r="H3" s="223"/>
      <c r="I3" s="223"/>
    </row>
    <row r="4" spans="1:9">
      <c r="A4" s="224" t="s">
        <v>156</v>
      </c>
      <c r="B4" s="224" t="s">
        <v>157</v>
      </c>
      <c r="C4" s="224" t="s">
        <v>158</v>
      </c>
      <c r="D4" s="224" t="s">
        <v>159</v>
      </c>
      <c r="E4" s="225" t="s">
        <v>160</v>
      </c>
      <c r="F4" s="226" t="s">
        <v>161</v>
      </c>
      <c r="G4" s="227"/>
      <c r="H4" s="228"/>
      <c r="I4" s="225" t="s">
        <v>162</v>
      </c>
    </row>
    <row r="5" spans="1:9">
      <c r="A5" s="224"/>
      <c r="B5" s="224"/>
      <c r="C5" s="224"/>
      <c r="D5" s="224"/>
      <c r="E5" s="225"/>
      <c r="F5" s="229"/>
      <c r="G5" s="230"/>
      <c r="H5" s="231"/>
      <c r="I5" s="225"/>
    </row>
    <row r="6" spans="1:9" ht="47.25">
      <c r="A6" s="224"/>
      <c r="B6" s="224"/>
      <c r="C6" s="224"/>
      <c r="D6" s="224"/>
      <c r="E6" s="225"/>
      <c r="F6" s="49" t="s">
        <v>163</v>
      </c>
      <c r="G6" s="49" t="s">
        <v>164</v>
      </c>
      <c r="H6" s="49" t="s">
        <v>31</v>
      </c>
      <c r="I6" s="225"/>
    </row>
    <row r="7" spans="1:9" s="52" customFormat="1" ht="15.75">
      <c r="A7" s="50"/>
      <c r="B7" s="49">
        <v>1</v>
      </c>
      <c r="C7" s="49">
        <v>2</v>
      </c>
      <c r="D7" s="49">
        <v>3</v>
      </c>
      <c r="E7" s="51" t="s">
        <v>165</v>
      </c>
      <c r="F7" s="49">
        <v>5</v>
      </c>
      <c r="G7" s="49">
        <v>6</v>
      </c>
      <c r="H7" s="49" t="s">
        <v>166</v>
      </c>
      <c r="I7" s="49" t="s">
        <v>167</v>
      </c>
    </row>
    <row r="8" spans="1:9" s="56" customFormat="1" ht="15.75">
      <c r="A8" s="53" t="s">
        <v>168</v>
      </c>
      <c r="B8" s="54" t="s">
        <v>169</v>
      </c>
      <c r="C8" s="55">
        <f>SUM(C9:C13)</f>
        <v>0</v>
      </c>
      <c r="D8" s="55">
        <f>SUM(D9:D13)</f>
        <v>132452</v>
      </c>
      <c r="E8" s="55">
        <f>C8+D8</f>
        <v>132452</v>
      </c>
      <c r="F8" s="55">
        <f>SUM(F9:F13)</f>
        <v>130242</v>
      </c>
      <c r="G8" s="55">
        <f>SUM(G9:G13)</f>
        <v>2210</v>
      </c>
      <c r="H8" s="55">
        <f>F8+G8</f>
        <v>132452</v>
      </c>
      <c r="I8" s="55">
        <f>E8-H8</f>
        <v>0</v>
      </c>
    </row>
    <row r="9" spans="1:9" ht="31.5">
      <c r="A9" s="57" t="s">
        <v>170</v>
      </c>
      <c r="B9" s="58" t="s">
        <v>171</v>
      </c>
      <c r="C9" s="59">
        <v>0</v>
      </c>
      <c r="D9" s="59">
        <f>[25]ANC!D9+[25]BCC!D9+[25]BRD!D9+[25]GDC!D9+[25]NDC!D9</f>
        <v>63989</v>
      </c>
      <c r="E9" s="60">
        <f t="shared" ref="E9:E48" si="0">C9+D9</f>
        <v>63989</v>
      </c>
      <c r="F9" s="59">
        <f>[25]ANC!F9+[25]BCC!F9+[25]BRD!F9+[25]GDC!F9+[25]NDC!F9</f>
        <v>63182</v>
      </c>
      <c r="G9" s="59">
        <f>[25]ANC!G9+[25]BCC!G9+[25]BRD!G9+[25]GDC!G9+[25]NDC!G9</f>
        <v>807</v>
      </c>
      <c r="H9" s="60">
        <f t="shared" ref="H9:H49" si="1">F9+G9</f>
        <v>63989</v>
      </c>
      <c r="I9" s="60">
        <f t="shared" ref="I9:I49" si="2">E9-H9</f>
        <v>0</v>
      </c>
    </row>
    <row r="10" spans="1:9" ht="15.75">
      <c r="A10" s="57" t="s">
        <v>172</v>
      </c>
      <c r="B10" s="58" t="s">
        <v>173</v>
      </c>
      <c r="C10" s="59">
        <v>0</v>
      </c>
      <c r="D10" s="59">
        <f>[25]ANC!D10+[25]BCC!D10+[25]BRD!D10+[25]GDC!D10+[25]NDC!D10</f>
        <v>34238</v>
      </c>
      <c r="E10" s="60">
        <f t="shared" si="0"/>
        <v>34238</v>
      </c>
      <c r="F10" s="59">
        <f>[25]ANC!F10+[25]BCC!F10+[25]BRD!F10+[25]GDC!F10+[25]NDC!F10</f>
        <v>33774</v>
      </c>
      <c r="G10" s="59">
        <f>[25]ANC!G10+[25]BCC!G10+[25]BRD!G10+[25]GDC!G10+[25]NDC!G10</f>
        <v>464</v>
      </c>
      <c r="H10" s="60">
        <f t="shared" si="1"/>
        <v>34238</v>
      </c>
      <c r="I10" s="60">
        <f t="shared" si="2"/>
        <v>0</v>
      </c>
    </row>
    <row r="11" spans="1:9" ht="31.5">
      <c r="A11" s="57" t="s">
        <v>174</v>
      </c>
      <c r="B11" s="58" t="s">
        <v>175</v>
      </c>
      <c r="C11" s="59">
        <v>0</v>
      </c>
      <c r="D11" s="59">
        <f>[25]ANC!D11+[25]BCC!D11+[25]BRD!D11+[25]GDC!D11+[25]NDC!D11</f>
        <v>21329</v>
      </c>
      <c r="E11" s="60">
        <f t="shared" si="0"/>
        <v>21329</v>
      </c>
      <c r="F11" s="59">
        <f>[25]ANC!F11+[25]BCC!F11+[25]BRD!F11+[25]GDC!F11+[25]NDC!F11</f>
        <v>20576</v>
      </c>
      <c r="G11" s="59">
        <f>[25]ANC!G11+[25]BCC!G11+[25]BRD!G11+[25]GDC!G11+[25]NDC!G11</f>
        <v>753</v>
      </c>
      <c r="H11" s="60">
        <f t="shared" si="1"/>
        <v>21329</v>
      </c>
      <c r="I11" s="60">
        <f t="shared" si="2"/>
        <v>0</v>
      </c>
    </row>
    <row r="12" spans="1:9" ht="31.5">
      <c r="A12" s="57" t="s">
        <v>176</v>
      </c>
      <c r="B12" s="58" t="s">
        <v>177</v>
      </c>
      <c r="C12" s="59">
        <v>0</v>
      </c>
      <c r="D12" s="59">
        <f>[25]ANC!D12+[25]BCC!D12+[25]BRD!D12+[25]GDC!D12+[25]NDC!D12</f>
        <v>3943</v>
      </c>
      <c r="E12" s="60">
        <f t="shared" si="0"/>
        <v>3943</v>
      </c>
      <c r="F12" s="59">
        <f>[25]ANC!F12+[25]BCC!F12+[25]BRD!F12+[25]GDC!F12+[25]NDC!F12</f>
        <v>3855</v>
      </c>
      <c r="G12" s="59">
        <f>[25]ANC!G12+[25]BCC!G12+[25]BRD!G12+[25]GDC!G12+[25]NDC!G12</f>
        <v>88</v>
      </c>
      <c r="H12" s="60">
        <f t="shared" si="1"/>
        <v>3943</v>
      </c>
      <c r="I12" s="60">
        <f t="shared" si="2"/>
        <v>0</v>
      </c>
    </row>
    <row r="13" spans="1:9" ht="15.75">
      <c r="A13" s="57" t="s">
        <v>178</v>
      </c>
      <c r="B13" s="58" t="s">
        <v>179</v>
      </c>
      <c r="C13" s="59">
        <v>0</v>
      </c>
      <c r="D13" s="59">
        <f>[25]ANC!D13+[25]BCC!D13+[25]BRD!D13+[25]GDC!D13+[25]NDC!D13</f>
        <v>8953</v>
      </c>
      <c r="E13" s="60">
        <f t="shared" si="0"/>
        <v>8953</v>
      </c>
      <c r="F13" s="59">
        <f>[25]ANC!F13+[25]BCC!F13+[25]BRD!F13+[25]GDC!F13+[25]NDC!F13</f>
        <v>8855</v>
      </c>
      <c r="G13" s="59">
        <f>[25]ANC!G13+[25]BCC!G13+[25]BRD!G13+[25]GDC!G13+[25]NDC!G13</f>
        <v>98</v>
      </c>
      <c r="H13" s="60">
        <f t="shared" si="1"/>
        <v>8953</v>
      </c>
      <c r="I13" s="60">
        <f t="shared" si="2"/>
        <v>0</v>
      </c>
    </row>
    <row r="14" spans="1:9" s="56" customFormat="1" ht="15.75">
      <c r="A14" s="53" t="s">
        <v>180</v>
      </c>
      <c r="B14" s="54" t="s">
        <v>181</v>
      </c>
      <c r="C14" s="55">
        <f>SUM(C15:C19)</f>
        <v>0</v>
      </c>
      <c r="D14" s="55">
        <f>SUM(D15:D19)</f>
        <v>10396</v>
      </c>
      <c r="E14" s="55">
        <f>C14+D14</f>
        <v>10396</v>
      </c>
      <c r="F14" s="55">
        <f>SUM(F15:F19)</f>
        <v>10229</v>
      </c>
      <c r="G14" s="55">
        <f>SUM(G15:G19)</f>
        <v>167</v>
      </c>
      <c r="H14" s="55">
        <f>F14+G14</f>
        <v>10396</v>
      </c>
      <c r="I14" s="55">
        <f>E14-H14</f>
        <v>0</v>
      </c>
    </row>
    <row r="15" spans="1:9" ht="15.75">
      <c r="A15" s="57" t="s">
        <v>170</v>
      </c>
      <c r="B15" s="58" t="s">
        <v>182</v>
      </c>
      <c r="C15" s="59">
        <v>0</v>
      </c>
      <c r="D15" s="59">
        <f>[25]ANC!D15+[25]BCC!D15+[25]BRD!D15+[25]GDC!D15+[25]NDC!D15</f>
        <v>6345</v>
      </c>
      <c r="E15" s="60">
        <f t="shared" si="0"/>
        <v>6345</v>
      </c>
      <c r="F15" s="59">
        <f>[25]ANC!F15+[25]BCC!F15+[25]BRD!F15+[25]GDC!F15+[25]NDC!F15</f>
        <v>6321</v>
      </c>
      <c r="G15" s="59">
        <f>[25]ANC!G15+[25]BCC!G15+[25]BRD!G15+[25]GDC!G15+[25]NDC!G15</f>
        <v>24</v>
      </c>
      <c r="H15" s="60">
        <f t="shared" si="1"/>
        <v>6345</v>
      </c>
      <c r="I15" s="60">
        <f t="shared" si="2"/>
        <v>0</v>
      </c>
    </row>
    <row r="16" spans="1:9" ht="15.75">
      <c r="A16" s="57" t="s">
        <v>172</v>
      </c>
      <c r="B16" s="58" t="s">
        <v>183</v>
      </c>
      <c r="C16" s="59">
        <v>0</v>
      </c>
      <c r="D16" s="59">
        <f>[25]ANC!D16+[25]BCC!D16+[25]BRD!D16+[25]GDC!D16+[25]NDC!D16</f>
        <v>1884</v>
      </c>
      <c r="E16" s="60">
        <f t="shared" si="0"/>
        <v>1884</v>
      </c>
      <c r="F16" s="59">
        <f>[25]ANC!F16+[25]BCC!F16+[25]BRD!F16+[25]GDC!F16+[25]NDC!F16</f>
        <v>1818</v>
      </c>
      <c r="G16" s="59">
        <f>[25]ANC!G16+[25]BCC!G16+[25]BRD!G16+[25]GDC!G16+[25]NDC!G16</f>
        <v>66</v>
      </c>
      <c r="H16" s="60">
        <f t="shared" si="1"/>
        <v>1884</v>
      </c>
      <c r="I16" s="60">
        <f t="shared" si="2"/>
        <v>0</v>
      </c>
    </row>
    <row r="17" spans="1:9" ht="15.75">
      <c r="A17" s="57" t="s">
        <v>174</v>
      </c>
      <c r="B17" s="58" t="s">
        <v>184</v>
      </c>
      <c r="C17" s="59">
        <v>0</v>
      </c>
      <c r="D17" s="59">
        <f>[25]ANC!D17+[25]BCC!D17+[25]BRD!D17+[25]GDC!D17+[25]NDC!D17</f>
        <v>41</v>
      </c>
      <c r="E17" s="60">
        <f t="shared" si="0"/>
        <v>41</v>
      </c>
      <c r="F17" s="59">
        <f>[25]ANC!F17+[25]BCC!F17+[25]BRD!F17+[25]GDC!F17+[25]NDC!F17</f>
        <v>39</v>
      </c>
      <c r="G17" s="59">
        <f>[25]ANC!G17+[25]BCC!G17+[25]BRD!G17+[25]GDC!G17+[25]NDC!G17</f>
        <v>2</v>
      </c>
      <c r="H17" s="60">
        <f t="shared" si="1"/>
        <v>41</v>
      </c>
      <c r="I17" s="60">
        <f t="shared" si="2"/>
        <v>0</v>
      </c>
    </row>
    <row r="18" spans="1:9" ht="15.75">
      <c r="A18" s="57" t="s">
        <v>176</v>
      </c>
      <c r="B18" s="58" t="s">
        <v>185</v>
      </c>
      <c r="C18" s="59">
        <v>0</v>
      </c>
      <c r="D18" s="59">
        <f>[25]ANC!D18+[25]BCC!D18+[25]BRD!D18+[25]GDC!D18+[25]NDC!D18</f>
        <v>551</v>
      </c>
      <c r="E18" s="60">
        <f t="shared" si="0"/>
        <v>551</v>
      </c>
      <c r="F18" s="59">
        <f>[25]ANC!F18+[25]BCC!F18+[25]BRD!F18+[25]GDC!F18+[25]NDC!F18</f>
        <v>539</v>
      </c>
      <c r="G18" s="59">
        <f>[25]ANC!G18+[25]BCC!G18+[25]BRD!G18+[25]GDC!G18+[25]NDC!G18</f>
        <v>12</v>
      </c>
      <c r="H18" s="60">
        <f t="shared" si="1"/>
        <v>551</v>
      </c>
      <c r="I18" s="60">
        <f t="shared" si="2"/>
        <v>0</v>
      </c>
    </row>
    <row r="19" spans="1:9" ht="15.75">
      <c r="A19" s="57" t="s">
        <v>178</v>
      </c>
      <c r="B19" s="58" t="s">
        <v>186</v>
      </c>
      <c r="C19" s="59">
        <v>0</v>
      </c>
      <c r="D19" s="59">
        <f>[25]ANC!D19+[25]BCC!D19+[25]BRD!D19+[25]GDC!D19+[25]NDC!D19</f>
        <v>1575</v>
      </c>
      <c r="E19" s="60">
        <f t="shared" si="0"/>
        <v>1575</v>
      </c>
      <c r="F19" s="59">
        <f>[25]ANC!F19+[25]BCC!F19+[25]BRD!F19+[25]GDC!F19+[25]NDC!F19</f>
        <v>1512</v>
      </c>
      <c r="G19" s="59">
        <f>[25]ANC!G19+[25]BCC!G19+[25]BRD!G19+[25]GDC!G19+[25]NDC!G19</f>
        <v>63</v>
      </c>
      <c r="H19" s="60">
        <f t="shared" si="1"/>
        <v>1575</v>
      </c>
      <c r="I19" s="60">
        <f t="shared" si="2"/>
        <v>0</v>
      </c>
    </row>
    <row r="20" spans="1:9" s="56" customFormat="1" ht="15.75">
      <c r="A20" s="53" t="s">
        <v>187</v>
      </c>
      <c r="B20" s="54" t="s">
        <v>188</v>
      </c>
      <c r="C20" s="55">
        <f>SUM(C21:C26)</f>
        <v>0</v>
      </c>
      <c r="D20" s="55">
        <f>SUM(D21:D26)</f>
        <v>26752</v>
      </c>
      <c r="E20" s="55">
        <f t="shared" si="0"/>
        <v>26752</v>
      </c>
      <c r="F20" s="55">
        <f>SUM(F21:F26)</f>
        <v>26203</v>
      </c>
      <c r="G20" s="55">
        <f>SUM(G21:G26)</f>
        <v>549</v>
      </c>
      <c r="H20" s="55">
        <f t="shared" si="1"/>
        <v>26752</v>
      </c>
      <c r="I20" s="55">
        <f t="shared" si="2"/>
        <v>0</v>
      </c>
    </row>
    <row r="21" spans="1:9" ht="15.75">
      <c r="A21" s="57" t="s">
        <v>170</v>
      </c>
      <c r="B21" s="58" t="s">
        <v>189</v>
      </c>
      <c r="C21" s="59">
        <v>0</v>
      </c>
      <c r="D21" s="59">
        <f>[25]ANC!D21+[25]BCC!D21+[25]BRD!D21+[25]GDC!D21+[25]NDC!D21</f>
        <v>14939</v>
      </c>
      <c r="E21" s="60">
        <f t="shared" si="0"/>
        <v>14939</v>
      </c>
      <c r="F21" s="59">
        <f>[25]ANC!F21+[25]BCC!F21+[25]BRD!F21+[25]GDC!F21+[25]NDC!F21</f>
        <v>14469</v>
      </c>
      <c r="G21" s="59">
        <f>[25]ANC!G21+[25]BCC!G21+[25]BRD!G21+[25]GDC!G21+[25]NDC!G21</f>
        <v>470</v>
      </c>
      <c r="H21" s="60">
        <f t="shared" si="1"/>
        <v>14939</v>
      </c>
      <c r="I21" s="60">
        <f t="shared" si="2"/>
        <v>0</v>
      </c>
    </row>
    <row r="22" spans="1:9" ht="15.75">
      <c r="A22" s="57" t="s">
        <v>172</v>
      </c>
      <c r="B22" s="58" t="s">
        <v>190</v>
      </c>
      <c r="C22" s="59">
        <v>0</v>
      </c>
      <c r="D22" s="59">
        <f>[25]ANC!D22+[25]BCC!D22+[25]BRD!D22+[25]GDC!D22+[25]NDC!D22</f>
        <v>1385</v>
      </c>
      <c r="E22" s="60">
        <f t="shared" si="0"/>
        <v>1385</v>
      </c>
      <c r="F22" s="59">
        <f>[25]ANC!F22+[25]BCC!F22+[25]BRD!F22+[25]GDC!F22+[25]NDC!F22</f>
        <v>1373</v>
      </c>
      <c r="G22" s="59">
        <f>[25]ANC!G22+[25]BCC!G22+[25]BRD!G22+[25]GDC!G22+[25]NDC!G22</f>
        <v>12</v>
      </c>
      <c r="H22" s="60">
        <f t="shared" si="1"/>
        <v>1385</v>
      </c>
      <c r="I22" s="60">
        <f t="shared" si="2"/>
        <v>0</v>
      </c>
    </row>
    <row r="23" spans="1:9" ht="15.75">
      <c r="A23" s="57" t="s">
        <v>174</v>
      </c>
      <c r="B23" s="58" t="s">
        <v>191</v>
      </c>
      <c r="C23" s="59">
        <v>0</v>
      </c>
      <c r="D23" s="59">
        <f>[25]ANC!D23+[25]BCC!D23+[25]BRD!D23+[25]GDC!D23+[25]NDC!D23</f>
        <v>981</v>
      </c>
      <c r="E23" s="60">
        <f t="shared" si="0"/>
        <v>981</v>
      </c>
      <c r="F23" s="59">
        <f>[25]ANC!F23+[25]BCC!F23+[25]BRD!F23+[25]GDC!F23+[25]NDC!F23</f>
        <v>946</v>
      </c>
      <c r="G23" s="59">
        <f>[25]ANC!G23+[25]BCC!G23+[25]BRD!G23+[25]GDC!G23+[25]NDC!G23</f>
        <v>35</v>
      </c>
      <c r="H23" s="60">
        <f t="shared" si="1"/>
        <v>981</v>
      </c>
      <c r="I23" s="60">
        <f t="shared" si="2"/>
        <v>0</v>
      </c>
    </row>
    <row r="24" spans="1:9" ht="15.75">
      <c r="A24" s="57" t="s">
        <v>176</v>
      </c>
      <c r="B24" s="58" t="s">
        <v>192</v>
      </c>
      <c r="C24" s="59">
        <v>0</v>
      </c>
      <c r="D24" s="59">
        <f>[25]ANC!D24+[25]BCC!D24+[25]BRD!D24+[25]GDC!D24+[25]NDC!D24</f>
        <v>5</v>
      </c>
      <c r="E24" s="60">
        <f t="shared" si="0"/>
        <v>5</v>
      </c>
      <c r="F24" s="59">
        <f>[25]ANC!F24+[25]BCC!F24+[25]BRD!F24+[25]GDC!F24+[25]NDC!F24</f>
        <v>4</v>
      </c>
      <c r="G24" s="59">
        <f>[25]ANC!G24+[25]BCC!G24+[25]BRD!G24+[25]GDC!G24+[25]NDC!G24</f>
        <v>1</v>
      </c>
      <c r="H24" s="60">
        <f t="shared" si="1"/>
        <v>5</v>
      </c>
      <c r="I24" s="60">
        <f t="shared" si="2"/>
        <v>0</v>
      </c>
    </row>
    <row r="25" spans="1:9" ht="15.75">
      <c r="A25" s="57" t="s">
        <v>178</v>
      </c>
      <c r="B25" s="58" t="s">
        <v>193</v>
      </c>
      <c r="C25" s="59">
        <v>0</v>
      </c>
      <c r="D25" s="59">
        <f>[25]ANC!D25+[25]BCC!D25+[25]BRD!D25+[25]GDC!D25+[25]NDC!D25</f>
        <v>4141</v>
      </c>
      <c r="E25" s="60">
        <f t="shared" si="0"/>
        <v>4141</v>
      </c>
      <c r="F25" s="59">
        <f>[25]ANC!F25+[25]BCC!F25+[25]BRD!F25+[25]GDC!F25+[25]NDC!F25</f>
        <v>4128</v>
      </c>
      <c r="G25" s="59">
        <f>[25]ANC!G25+[25]BCC!G25+[25]BRD!G25+[25]GDC!G25+[25]NDC!G25</f>
        <v>13</v>
      </c>
      <c r="H25" s="60">
        <f t="shared" si="1"/>
        <v>4141</v>
      </c>
      <c r="I25" s="60">
        <f t="shared" si="2"/>
        <v>0</v>
      </c>
    </row>
    <row r="26" spans="1:9" ht="15.75">
      <c r="A26" s="57" t="s">
        <v>194</v>
      </c>
      <c r="B26" s="58" t="s">
        <v>195</v>
      </c>
      <c r="C26" s="59">
        <v>0</v>
      </c>
      <c r="D26" s="59">
        <f>[25]ANC!D26+[25]BCC!D26+[25]BRD!D26+[25]GDC!D26+[25]NDC!D26</f>
        <v>5301</v>
      </c>
      <c r="E26" s="60">
        <f t="shared" si="0"/>
        <v>5301</v>
      </c>
      <c r="F26" s="59">
        <f>[25]ANC!F26+[25]BCC!F26+[25]BRD!F26+[25]GDC!F26+[25]NDC!F26</f>
        <v>5283</v>
      </c>
      <c r="G26" s="59">
        <f>[25]ANC!G26+[25]BCC!G26+[25]BRD!G26+[25]GDC!G26+[25]NDC!G26</f>
        <v>18</v>
      </c>
      <c r="H26" s="60">
        <f t="shared" si="1"/>
        <v>5301</v>
      </c>
      <c r="I26" s="60">
        <f t="shared" si="2"/>
        <v>0</v>
      </c>
    </row>
    <row r="27" spans="1:9" s="56" customFormat="1" ht="15.75">
      <c r="A27" s="53" t="s">
        <v>196</v>
      </c>
      <c r="B27" s="54" t="s">
        <v>197</v>
      </c>
      <c r="C27" s="55">
        <f>SUM(C28:C29)</f>
        <v>0</v>
      </c>
      <c r="D27" s="55">
        <f>SUM(D28:D29)</f>
        <v>5654</v>
      </c>
      <c r="E27" s="55">
        <f t="shared" si="0"/>
        <v>5654</v>
      </c>
      <c r="F27" s="55">
        <f>SUM(F28:F29)</f>
        <v>5495</v>
      </c>
      <c r="G27" s="55">
        <f>SUM(G28:G29)</f>
        <v>159</v>
      </c>
      <c r="H27" s="55">
        <f t="shared" si="1"/>
        <v>5654</v>
      </c>
      <c r="I27" s="55">
        <f t="shared" si="2"/>
        <v>0</v>
      </c>
    </row>
    <row r="28" spans="1:9" ht="15.75">
      <c r="A28" s="57" t="s">
        <v>170</v>
      </c>
      <c r="B28" s="58" t="s">
        <v>198</v>
      </c>
      <c r="C28" s="59">
        <v>0</v>
      </c>
      <c r="D28" s="59">
        <f>[25]ANC!D28+[25]BCC!D28+[25]BRD!D28+[25]GDC!D28+[25]NDC!D28</f>
        <v>4471</v>
      </c>
      <c r="E28" s="60">
        <f t="shared" si="0"/>
        <v>4471</v>
      </c>
      <c r="F28" s="59">
        <f>[25]ANC!F28+[25]BCC!F28+[25]BRD!F28+[25]GDC!F28+[25]NDC!F28</f>
        <v>4316</v>
      </c>
      <c r="G28" s="59">
        <f>[25]ANC!G28+[25]BCC!G28+[25]BRD!G28+[25]GDC!G28+[25]NDC!G28</f>
        <v>155</v>
      </c>
      <c r="H28" s="60">
        <f t="shared" si="1"/>
        <v>4471</v>
      </c>
      <c r="I28" s="60">
        <f t="shared" si="2"/>
        <v>0</v>
      </c>
    </row>
    <row r="29" spans="1:9" ht="15.75">
      <c r="A29" s="57" t="s">
        <v>172</v>
      </c>
      <c r="B29" s="58" t="s">
        <v>199</v>
      </c>
      <c r="C29" s="59">
        <v>0</v>
      </c>
      <c r="D29" s="59">
        <f>[25]ANC!D29+[25]BCC!D29+[25]BRD!D29+[25]GDC!D29+[25]NDC!D29</f>
        <v>1183</v>
      </c>
      <c r="E29" s="60">
        <f t="shared" si="0"/>
        <v>1183</v>
      </c>
      <c r="F29" s="59">
        <f>[25]ANC!F29+[25]BCC!F29+[25]BRD!F29+[25]GDC!F29+[25]NDC!F29</f>
        <v>1179</v>
      </c>
      <c r="G29" s="59">
        <f>[25]ANC!G29+[25]BCC!G29+[25]BRD!G29+[25]GDC!G29+[25]NDC!G29</f>
        <v>4</v>
      </c>
      <c r="H29" s="60">
        <f t="shared" si="1"/>
        <v>1183</v>
      </c>
      <c r="I29" s="60">
        <f t="shared" si="2"/>
        <v>0</v>
      </c>
    </row>
    <row r="30" spans="1:9" s="56" customFormat="1" ht="15.75">
      <c r="A30" s="53" t="s">
        <v>200</v>
      </c>
      <c r="B30" s="54" t="s">
        <v>201</v>
      </c>
      <c r="C30" s="55">
        <f>SUM(C31:C34)</f>
        <v>0</v>
      </c>
      <c r="D30" s="55">
        <f>SUM(D31:D34)</f>
        <v>15370</v>
      </c>
      <c r="E30" s="55">
        <f t="shared" si="0"/>
        <v>15370</v>
      </c>
      <c r="F30" s="55">
        <f>SUM(F31:F34)</f>
        <v>15250</v>
      </c>
      <c r="G30" s="55">
        <f>SUM(G31:G34)</f>
        <v>120</v>
      </c>
      <c r="H30" s="55">
        <f t="shared" si="1"/>
        <v>15370</v>
      </c>
      <c r="I30" s="55">
        <f t="shared" si="2"/>
        <v>0</v>
      </c>
    </row>
    <row r="31" spans="1:9" ht="31.5">
      <c r="A31" s="57" t="s">
        <v>170</v>
      </c>
      <c r="B31" s="58" t="s">
        <v>202</v>
      </c>
      <c r="C31" s="59">
        <v>0</v>
      </c>
      <c r="D31" s="59">
        <f>[25]ANC!D31+[25]BCC!D31+[25]BRD!D31+[25]GDC!D31+[25]NDC!D31</f>
        <v>10481</v>
      </c>
      <c r="E31" s="60">
        <f t="shared" si="0"/>
        <v>10481</v>
      </c>
      <c r="F31" s="59">
        <f>[25]ANC!F31+[25]BCC!F31+[25]BRD!F31+[25]GDC!F31+[25]NDC!F31</f>
        <v>10400</v>
      </c>
      <c r="G31" s="59">
        <f>[25]ANC!G31+[25]BCC!G31+[25]BRD!G31+[25]GDC!G31+[25]NDC!G31</f>
        <v>81</v>
      </c>
      <c r="H31" s="60">
        <f t="shared" si="1"/>
        <v>10481</v>
      </c>
      <c r="I31" s="60">
        <f t="shared" si="2"/>
        <v>0</v>
      </c>
    </row>
    <row r="32" spans="1:9" ht="31.5">
      <c r="A32" s="57" t="s">
        <v>172</v>
      </c>
      <c r="B32" s="58" t="s">
        <v>203</v>
      </c>
      <c r="C32" s="59">
        <v>0</v>
      </c>
      <c r="D32" s="59">
        <f>[25]ANC!D32+[25]BCC!D32+[25]BRD!D32+[25]GDC!D32+[25]NDC!D32</f>
        <v>4319</v>
      </c>
      <c r="E32" s="60">
        <f t="shared" si="0"/>
        <v>4319</v>
      </c>
      <c r="F32" s="59">
        <f>[25]ANC!F32+[25]BCC!F32+[25]BRD!F32+[25]GDC!F32+[25]NDC!F32</f>
        <v>4293</v>
      </c>
      <c r="G32" s="59">
        <f>[25]ANC!G32+[25]BCC!G32+[25]BRD!G32+[25]GDC!G32+[25]NDC!G32</f>
        <v>26</v>
      </c>
      <c r="H32" s="60">
        <f t="shared" si="1"/>
        <v>4319</v>
      </c>
      <c r="I32" s="60">
        <f t="shared" si="2"/>
        <v>0</v>
      </c>
    </row>
    <row r="33" spans="1:9" ht="31.5">
      <c r="A33" s="57" t="s">
        <v>174</v>
      </c>
      <c r="B33" s="58" t="s">
        <v>204</v>
      </c>
      <c r="C33" s="59">
        <v>0</v>
      </c>
      <c r="D33" s="59">
        <f>[25]ANC!D33+[25]BCC!D33+[25]BRD!D33+[25]GDC!D33+[25]NDC!D33</f>
        <v>272</v>
      </c>
      <c r="E33" s="60">
        <f t="shared" si="0"/>
        <v>272</v>
      </c>
      <c r="F33" s="59">
        <f>[25]ANC!F33+[25]BCC!F33+[25]BRD!F33+[25]GDC!F33+[25]NDC!F33</f>
        <v>260</v>
      </c>
      <c r="G33" s="59">
        <f>[25]ANC!G33+[25]BCC!G33+[25]BRD!G33+[25]GDC!G33+[25]NDC!G33</f>
        <v>12</v>
      </c>
      <c r="H33" s="60">
        <f t="shared" si="1"/>
        <v>272</v>
      </c>
      <c r="I33" s="60">
        <f t="shared" si="2"/>
        <v>0</v>
      </c>
    </row>
    <row r="34" spans="1:9" ht="15.75">
      <c r="A34" s="57" t="s">
        <v>176</v>
      </c>
      <c r="B34" s="58" t="s">
        <v>205</v>
      </c>
      <c r="C34" s="59">
        <v>0</v>
      </c>
      <c r="D34" s="59">
        <f>[25]ANC!D34+[25]BCC!D34+[25]BRD!D34+[25]GDC!D34+[25]NDC!D34</f>
        <v>298</v>
      </c>
      <c r="E34" s="60">
        <f t="shared" si="0"/>
        <v>298</v>
      </c>
      <c r="F34" s="59">
        <f>[25]ANC!F34+[25]BCC!F34+[25]BRD!F34+[25]GDC!F34+[25]NDC!F34</f>
        <v>297</v>
      </c>
      <c r="G34" s="59">
        <f>[25]ANC!G34+[25]BCC!G34+[25]BRD!G34+[25]GDC!G34+[25]NDC!G34</f>
        <v>1</v>
      </c>
      <c r="H34" s="60">
        <f t="shared" si="1"/>
        <v>298</v>
      </c>
      <c r="I34" s="60">
        <f t="shared" si="2"/>
        <v>0</v>
      </c>
    </row>
    <row r="35" spans="1:9" s="56" customFormat="1" ht="15.75">
      <c r="A35" s="53" t="s">
        <v>206</v>
      </c>
      <c r="B35" s="54" t="s">
        <v>207</v>
      </c>
      <c r="C35" s="55">
        <f>SUM(C36:C44)</f>
        <v>0</v>
      </c>
      <c r="D35" s="55">
        <f>SUM(D36:D44)</f>
        <v>12681</v>
      </c>
      <c r="E35" s="55">
        <f t="shared" si="0"/>
        <v>12681</v>
      </c>
      <c r="F35" s="55">
        <f>SUM(F36:F44)</f>
        <v>12542</v>
      </c>
      <c r="G35" s="55">
        <f>SUM(G36:G44)</f>
        <v>139</v>
      </c>
      <c r="H35" s="55">
        <f t="shared" si="1"/>
        <v>12681</v>
      </c>
      <c r="I35" s="55">
        <f t="shared" si="2"/>
        <v>0</v>
      </c>
    </row>
    <row r="36" spans="1:9" ht="31.5">
      <c r="A36" s="57" t="s">
        <v>170</v>
      </c>
      <c r="B36" s="58" t="s">
        <v>208</v>
      </c>
      <c r="C36" s="59">
        <v>0</v>
      </c>
      <c r="D36" s="59">
        <f>[25]ANC!D36+[25]BCC!D36+[25]BRD!D36+[25]GDC!D36+[25]NDC!D36</f>
        <v>3437</v>
      </c>
      <c r="E36" s="60">
        <f t="shared" si="0"/>
        <v>3437</v>
      </c>
      <c r="F36" s="59">
        <f>[25]ANC!F36+[25]BCC!F36+[25]BRD!F36+[25]GDC!F36+[25]NDC!F36</f>
        <v>3383</v>
      </c>
      <c r="G36" s="59">
        <f>[25]ANC!G36+[25]BCC!G36+[25]BRD!G36+[25]GDC!G36+[25]NDC!G36</f>
        <v>54</v>
      </c>
      <c r="H36" s="60">
        <f t="shared" si="1"/>
        <v>3437</v>
      </c>
      <c r="I36" s="60">
        <f t="shared" si="2"/>
        <v>0</v>
      </c>
    </row>
    <row r="37" spans="1:9" ht="47.25">
      <c r="A37" s="57" t="s">
        <v>172</v>
      </c>
      <c r="B37" s="58" t="s">
        <v>209</v>
      </c>
      <c r="C37" s="59">
        <v>0</v>
      </c>
      <c r="D37" s="59">
        <f>[25]ANC!D37+[25]BCC!D37+[25]BRD!D37+[25]GDC!D37+[25]NDC!D37</f>
        <v>1229</v>
      </c>
      <c r="E37" s="60">
        <f t="shared" si="0"/>
        <v>1229</v>
      </c>
      <c r="F37" s="59">
        <f>[25]ANC!F37+[25]BCC!F37+[25]BRD!F37+[25]GDC!F37+[25]NDC!F37</f>
        <v>1228</v>
      </c>
      <c r="G37" s="59">
        <f>[25]ANC!G37+[25]BCC!G37+[25]BRD!G37+[25]GDC!G37+[25]NDC!G37</f>
        <v>1</v>
      </c>
      <c r="H37" s="60">
        <f t="shared" si="1"/>
        <v>1229</v>
      </c>
      <c r="I37" s="60">
        <f t="shared" si="2"/>
        <v>0</v>
      </c>
    </row>
    <row r="38" spans="1:9" ht="31.5">
      <c r="A38" s="57" t="s">
        <v>174</v>
      </c>
      <c r="B38" s="58" t="s">
        <v>210</v>
      </c>
      <c r="C38" s="59">
        <v>0</v>
      </c>
      <c r="D38" s="59">
        <f>[25]ANC!D38+[25]BCC!D38+[25]BRD!D38+[25]GDC!D38+[25]NDC!D38</f>
        <v>1128</v>
      </c>
      <c r="E38" s="60">
        <f t="shared" si="0"/>
        <v>1128</v>
      </c>
      <c r="F38" s="59">
        <f>[25]ANC!F38+[25]BCC!F38+[25]BRD!F38+[25]GDC!F38+[25]NDC!F38</f>
        <v>1113</v>
      </c>
      <c r="G38" s="59">
        <f>[25]ANC!G38+[25]BCC!G38+[25]BRD!G38+[25]GDC!G38+[25]NDC!G38</f>
        <v>15</v>
      </c>
      <c r="H38" s="60">
        <f t="shared" si="1"/>
        <v>1128</v>
      </c>
      <c r="I38" s="60">
        <f t="shared" si="2"/>
        <v>0</v>
      </c>
    </row>
    <row r="39" spans="1:9" ht="47.25">
      <c r="A39" s="57" t="s">
        <v>176</v>
      </c>
      <c r="B39" s="58" t="s">
        <v>211</v>
      </c>
      <c r="C39" s="59">
        <v>0</v>
      </c>
      <c r="D39" s="59">
        <f>[25]ANC!D39+[25]BCC!D39+[25]BRD!D39+[25]GDC!D39+[25]NDC!D39</f>
        <v>2299</v>
      </c>
      <c r="E39" s="60">
        <f t="shared" si="0"/>
        <v>2299</v>
      </c>
      <c r="F39" s="59">
        <f>[25]ANC!F39+[25]BCC!F39+[25]BRD!F39+[25]GDC!F39+[25]NDC!F39</f>
        <v>2299</v>
      </c>
      <c r="G39" s="59">
        <f>[25]ANC!G39+[25]BCC!G39+[25]BRD!G39+[25]GDC!G39+[25]NDC!G39</f>
        <v>0</v>
      </c>
      <c r="H39" s="60">
        <f t="shared" si="1"/>
        <v>2299</v>
      </c>
      <c r="I39" s="60">
        <f t="shared" si="2"/>
        <v>0</v>
      </c>
    </row>
    <row r="40" spans="1:9" ht="31.5">
      <c r="A40" s="57" t="s">
        <v>178</v>
      </c>
      <c r="B40" s="58" t="s">
        <v>212</v>
      </c>
      <c r="C40" s="59">
        <v>0</v>
      </c>
      <c r="D40" s="59">
        <f>[25]ANC!D40+[25]BCC!D40+[25]BRD!D40+[25]GDC!D40+[25]NDC!D40</f>
        <v>0</v>
      </c>
      <c r="E40" s="60">
        <f t="shared" si="0"/>
        <v>0</v>
      </c>
      <c r="F40" s="59">
        <f>[25]ANC!F40+[25]BCC!F40+[25]BRD!F40+[25]GDC!F40+[25]NDC!F40</f>
        <v>0</v>
      </c>
      <c r="G40" s="59">
        <f>[25]ANC!G40+[25]BCC!G40+[25]BRD!G40+[25]GDC!G40+[25]NDC!G40</f>
        <v>0</v>
      </c>
      <c r="H40" s="60">
        <f t="shared" si="1"/>
        <v>0</v>
      </c>
      <c r="I40" s="60">
        <f t="shared" si="2"/>
        <v>0</v>
      </c>
    </row>
    <row r="41" spans="1:9" ht="15.75">
      <c r="A41" s="57" t="s">
        <v>194</v>
      </c>
      <c r="B41" s="58" t="s">
        <v>213</v>
      </c>
      <c r="C41" s="59">
        <v>0</v>
      </c>
      <c r="D41" s="59">
        <f>[25]ANC!D41+[25]BCC!D41+[25]BRD!D41+[25]GDC!D41+[25]NDC!D41</f>
        <v>1880</v>
      </c>
      <c r="E41" s="60">
        <f t="shared" si="0"/>
        <v>1880</v>
      </c>
      <c r="F41" s="59">
        <f>[25]ANC!F41+[25]BCC!F41+[25]BRD!F41+[25]GDC!F41+[25]NDC!F41</f>
        <v>1829</v>
      </c>
      <c r="G41" s="59">
        <f>[25]ANC!G41+[25]BCC!G41+[25]BRD!G41+[25]GDC!G41+[25]NDC!G41</f>
        <v>51</v>
      </c>
      <c r="H41" s="60">
        <f t="shared" si="1"/>
        <v>1880</v>
      </c>
      <c r="I41" s="60">
        <f t="shared" si="2"/>
        <v>0</v>
      </c>
    </row>
    <row r="42" spans="1:9" ht="15.75">
      <c r="A42" s="57" t="s">
        <v>214</v>
      </c>
      <c r="B42" s="58" t="s">
        <v>215</v>
      </c>
      <c r="C42" s="59">
        <v>0</v>
      </c>
      <c r="D42" s="59">
        <f>[25]ANC!D42+[25]BCC!D42+[25]BRD!D42+[25]GDC!D42+[25]NDC!D42</f>
        <v>2559</v>
      </c>
      <c r="E42" s="60">
        <f t="shared" si="0"/>
        <v>2559</v>
      </c>
      <c r="F42" s="59">
        <f>[25]ANC!F42+[25]BCC!F42+[25]BRD!F42+[25]GDC!F42+[25]NDC!F42</f>
        <v>2541</v>
      </c>
      <c r="G42" s="59">
        <f>[25]ANC!G42+[25]BCC!G42+[25]BRD!G42+[25]GDC!G42+[25]NDC!G42</f>
        <v>18</v>
      </c>
      <c r="H42" s="60">
        <f t="shared" si="1"/>
        <v>2559</v>
      </c>
      <c r="I42" s="60">
        <f t="shared" si="2"/>
        <v>0</v>
      </c>
    </row>
    <row r="43" spans="1:9" ht="31.5">
      <c r="A43" s="57" t="s">
        <v>216</v>
      </c>
      <c r="B43" s="58" t="s">
        <v>217</v>
      </c>
      <c r="C43" s="59">
        <v>0</v>
      </c>
      <c r="D43" s="59">
        <f>[25]ANC!D43+[25]BCC!D43+[25]BRD!D43+[25]GDC!D43+[25]NDC!D43</f>
        <v>39</v>
      </c>
      <c r="E43" s="60">
        <f t="shared" si="0"/>
        <v>39</v>
      </c>
      <c r="F43" s="59">
        <f>[25]ANC!F43+[25]BCC!F43+[25]BRD!F43+[25]GDC!F43+[25]NDC!F43</f>
        <v>39</v>
      </c>
      <c r="G43" s="59">
        <f>[25]ANC!G43+[25]BCC!G43+[25]BRD!G43+[25]GDC!G43+[25]NDC!G43</f>
        <v>0</v>
      </c>
      <c r="H43" s="60">
        <f t="shared" si="1"/>
        <v>39</v>
      </c>
      <c r="I43" s="60">
        <f t="shared" si="2"/>
        <v>0</v>
      </c>
    </row>
    <row r="44" spans="1:9" ht="15.75">
      <c r="A44" s="57" t="s">
        <v>218</v>
      </c>
      <c r="B44" s="58" t="s">
        <v>219</v>
      </c>
      <c r="C44" s="59">
        <v>0</v>
      </c>
      <c r="D44" s="59">
        <f>[25]ANC!D44+[25]BCC!D44+[25]BRD!D44+[25]GDC!D44+[25]NDC!D44</f>
        <v>110</v>
      </c>
      <c r="E44" s="60">
        <f t="shared" si="0"/>
        <v>110</v>
      </c>
      <c r="F44" s="59">
        <f>[25]ANC!F44+[25]BCC!F44+[25]BRD!F44+[25]GDC!F44+[25]NDC!F44</f>
        <v>110</v>
      </c>
      <c r="G44" s="59">
        <f>[25]ANC!G44+[25]BCC!G44+[25]BRD!G44+[25]GDC!G44+[25]NDC!G44</f>
        <v>0</v>
      </c>
      <c r="H44" s="60">
        <f t="shared" si="1"/>
        <v>110</v>
      </c>
      <c r="I44" s="60">
        <f t="shared" si="2"/>
        <v>0</v>
      </c>
    </row>
    <row r="45" spans="1:9" s="56" customFormat="1" ht="31.5">
      <c r="A45" s="53" t="s">
        <v>220</v>
      </c>
      <c r="B45" s="54" t="s">
        <v>221</v>
      </c>
      <c r="C45" s="55">
        <v>0</v>
      </c>
      <c r="D45" s="55">
        <f>[25]ANC!D45+[25]BCC!D45+[25]BRD!D45+[25]GDC!D45+[25]NDC!D45</f>
        <v>1759</v>
      </c>
      <c r="E45" s="55">
        <f t="shared" si="0"/>
        <v>1759</v>
      </c>
      <c r="F45" s="55">
        <f>[25]ANC!F45+[25]BCC!F45+[25]BRD!F45+[25]GDC!F45+[25]NDC!F45</f>
        <v>1736</v>
      </c>
      <c r="G45" s="55">
        <f>[25]ANC!G45+[25]BCC!G45+[25]BRD!G45+[25]GDC!G45+[25]NDC!G45</f>
        <v>23</v>
      </c>
      <c r="H45" s="55">
        <f t="shared" si="1"/>
        <v>1759</v>
      </c>
      <c r="I45" s="55">
        <f t="shared" si="2"/>
        <v>0</v>
      </c>
    </row>
    <row r="46" spans="1:9" s="56" customFormat="1" ht="31.5">
      <c r="A46" s="53" t="s">
        <v>222</v>
      </c>
      <c r="B46" s="54" t="s">
        <v>223</v>
      </c>
      <c r="C46" s="55">
        <v>0</v>
      </c>
      <c r="D46" s="55">
        <f>[25]ANC!D46+[25]BCC!D46+[25]BRD!D46+[25]GDC!D46+[25]NDC!D46</f>
        <v>700</v>
      </c>
      <c r="E46" s="55">
        <f t="shared" si="0"/>
        <v>700</v>
      </c>
      <c r="F46" s="55">
        <f>[25]ANC!F46+[25]BCC!F46+[25]BRD!F46+[25]GDC!F46+[25]NDC!F46</f>
        <v>699</v>
      </c>
      <c r="G46" s="55">
        <f>[25]ANC!G46+[25]BCC!G46+[25]BRD!G46+[25]GDC!G46+[25]NDC!G46</f>
        <v>1</v>
      </c>
      <c r="H46" s="55">
        <f t="shared" si="1"/>
        <v>700</v>
      </c>
      <c r="I46" s="55">
        <f t="shared" si="2"/>
        <v>0</v>
      </c>
    </row>
    <row r="47" spans="1:9" s="56" customFormat="1" ht="15.75">
      <c r="A47" s="53" t="s">
        <v>170</v>
      </c>
      <c r="B47" s="54" t="s">
        <v>224</v>
      </c>
      <c r="C47" s="55">
        <v>0</v>
      </c>
      <c r="D47" s="55">
        <f>[25]ANC!D47+[25]BCC!D47+[25]BRD!D47+[25]GDC!D47+[25]NDC!D47</f>
        <v>438</v>
      </c>
      <c r="E47" s="55">
        <f t="shared" si="0"/>
        <v>438</v>
      </c>
      <c r="F47" s="55">
        <f>[25]ANC!F47+[25]BCC!F47+[25]BRD!F47+[25]GDC!F47+[25]NDC!F47</f>
        <v>434</v>
      </c>
      <c r="G47" s="55">
        <f>[25]ANC!G47+[25]BCC!G47+[25]BRD!G47+[25]GDC!G47+[25]NDC!G47</f>
        <v>4</v>
      </c>
      <c r="H47" s="55">
        <f t="shared" si="1"/>
        <v>438</v>
      </c>
      <c r="I47" s="55">
        <f t="shared" si="2"/>
        <v>0</v>
      </c>
    </row>
    <row r="48" spans="1:9" s="56" customFormat="1" ht="15.75">
      <c r="A48" s="53" t="s">
        <v>225</v>
      </c>
      <c r="B48" s="54" t="s">
        <v>226</v>
      </c>
      <c r="C48" s="55">
        <v>0</v>
      </c>
      <c r="D48" s="55">
        <f>[25]ANC!D48+[25]BCC!D48+[25]BRD!D48+[25]GDC!D48+[25]NDC!D48</f>
        <v>21280</v>
      </c>
      <c r="E48" s="55">
        <f t="shared" si="0"/>
        <v>21280</v>
      </c>
      <c r="F48" s="55">
        <f>[25]ANC!F48+[25]BCC!F48+[25]BRD!F48+[25]GDC!F48+[25]NDC!F48</f>
        <v>21276</v>
      </c>
      <c r="G48" s="55">
        <f>[25]ANC!G48+[25]BCC!G48+[25]BRD!G48+[25]GDC!G48+[25]NDC!G48</f>
        <v>4</v>
      </c>
      <c r="H48" s="55">
        <f t="shared" si="1"/>
        <v>21280</v>
      </c>
      <c r="I48" s="55">
        <f t="shared" si="2"/>
        <v>0</v>
      </c>
    </row>
    <row r="49" spans="1:12" s="56" customFormat="1" ht="15.75">
      <c r="A49" s="219" t="s">
        <v>4</v>
      </c>
      <c r="B49" s="220"/>
      <c r="C49" s="55">
        <f>SUM(C48,C47,C46,C45,C35,C30,C27,C20,C14,C8)</f>
        <v>0</v>
      </c>
      <c r="D49" s="55">
        <f>SUM(D48,D47,D46,D45,D35,D30,D27,D20,D14,D8)</f>
        <v>227482</v>
      </c>
      <c r="E49" s="55">
        <f>SUM(E48,E47,E46,E45,E35,E30,E27,E20,E14,E8)</f>
        <v>227482</v>
      </c>
      <c r="F49" s="55">
        <f>SUM(F48,F47,F46,F45,F35,F30,F27,F20,F14,F8)</f>
        <v>224106</v>
      </c>
      <c r="G49" s="55">
        <f>SUM(G48,G47,G46,G45,G35,G30,G27,G20,G14,G8)</f>
        <v>3376</v>
      </c>
      <c r="H49" s="55">
        <f t="shared" si="1"/>
        <v>227482</v>
      </c>
      <c r="I49" s="55">
        <f t="shared" si="2"/>
        <v>0</v>
      </c>
    </row>
    <row r="50" spans="1:12" s="61" customFormat="1" ht="108" customHeight="1">
      <c r="A50" s="221" t="s">
        <v>227</v>
      </c>
      <c r="B50" s="221"/>
      <c r="C50" s="221"/>
      <c r="D50" s="221"/>
      <c r="E50" s="221"/>
      <c r="F50" s="221"/>
      <c r="G50" s="221"/>
      <c r="H50" s="221"/>
      <c r="I50" s="221"/>
    </row>
    <row r="53" spans="1:12">
      <c r="H53" s="62"/>
      <c r="L53" s="62"/>
    </row>
  </sheetData>
  <autoFilter ref="A7:L50"/>
  <mergeCells count="12">
    <mergeCell ref="A49:B49"/>
    <mergeCell ref="A50:I50"/>
    <mergeCell ref="A1:I1"/>
    <mergeCell ref="A2:I2"/>
    <mergeCell ref="A3:I3"/>
    <mergeCell ref="A4:A6"/>
    <mergeCell ref="B4:B6"/>
    <mergeCell ref="C4:C6"/>
    <mergeCell ref="D4:D6"/>
    <mergeCell ref="E4:E6"/>
    <mergeCell ref="F4:H5"/>
    <mergeCell ref="I4:I6"/>
  </mergeCells>
  <printOptions horizontalCentered="1" verticalCentered="1"/>
  <pageMargins left="0.45" right="0.45" top="0.5" bottom="0.5" header="0.3" footer="0.3"/>
  <pageSetup paperSize="9" scale="50"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view="pageBreakPreview" zoomScale="70" zoomScaleSheetLayoutView="70" workbookViewId="0">
      <selection sqref="A1:D12"/>
    </sheetView>
  </sheetViews>
  <sheetFormatPr defaultRowHeight="15.75"/>
  <cols>
    <col min="1" max="1" width="7" style="63" customWidth="1"/>
    <col min="2" max="2" width="64.85546875" style="63" customWidth="1"/>
    <col min="3" max="3" width="24.5703125" style="63" customWidth="1"/>
    <col min="4" max="4" width="11.5703125" style="63" customWidth="1"/>
    <col min="5" max="16384" width="9.140625" style="63"/>
  </cols>
  <sheetData>
    <row r="1" spans="1:9">
      <c r="A1" s="233" t="str">
        <f>'[25]MG COVER PAGE'!A1</f>
        <v>Name of Distribution Licensee: M G V C L</v>
      </c>
      <c r="B1" s="234"/>
      <c r="C1" s="234"/>
      <c r="D1" s="234"/>
    </row>
    <row r="2" spans="1:9">
      <c r="A2" s="233" t="str">
        <f>'[25]MG SoP 03B '!A2:I2</f>
        <v>Quarter of the year :   Q-III  (Oct-Nov-Dec-2024-25)</v>
      </c>
      <c r="B2" s="234"/>
      <c r="C2" s="234"/>
      <c r="D2" s="234"/>
    </row>
    <row r="3" spans="1:9">
      <c r="A3" s="233" t="str">
        <f>'[25]MG COVER PAGE'!A3</f>
        <v>Year: 2024-25</v>
      </c>
      <c r="B3" s="234"/>
      <c r="C3" s="234"/>
      <c r="D3" s="234"/>
    </row>
    <row r="4" spans="1:9" ht="37.5" customHeight="1">
      <c r="A4" s="235" t="s">
        <v>228</v>
      </c>
      <c r="B4" s="236"/>
      <c r="C4" s="236"/>
      <c r="D4" s="236"/>
      <c r="E4" s="64"/>
      <c r="F4" s="64"/>
      <c r="G4" s="64"/>
      <c r="H4" s="64"/>
    </row>
    <row r="5" spans="1:9" ht="31.5" customHeight="1">
      <c r="A5" s="237" t="s">
        <v>229</v>
      </c>
      <c r="B5" s="238"/>
      <c r="C5" s="238"/>
      <c r="D5" s="238"/>
      <c r="E5" s="65"/>
      <c r="F5" s="65"/>
      <c r="G5" s="65"/>
    </row>
    <row r="6" spans="1:9" ht="42" customHeight="1">
      <c r="A6" s="237"/>
      <c r="B6" s="238"/>
      <c r="C6" s="238"/>
      <c r="D6" s="238"/>
      <c r="E6" s="66"/>
      <c r="F6" s="65"/>
      <c r="G6" s="65"/>
      <c r="H6" s="67"/>
      <c r="I6" s="67"/>
    </row>
    <row r="7" spans="1:9" ht="63">
      <c r="A7" s="68" t="s">
        <v>230</v>
      </c>
      <c r="B7" s="68" t="s">
        <v>231</v>
      </c>
      <c r="C7" s="68" t="s">
        <v>232</v>
      </c>
      <c r="D7" s="68" t="s">
        <v>233</v>
      </c>
      <c r="E7" s="67"/>
    </row>
    <row r="8" spans="1:9" ht="48.75" hidden="1" customHeight="1">
      <c r="A8" s="57"/>
      <c r="B8" s="57"/>
      <c r="C8" s="57"/>
      <c r="D8" s="69" t="s">
        <v>234</v>
      </c>
    </row>
    <row r="9" spans="1:9" ht="39.950000000000003" customHeight="1">
      <c r="A9" s="57">
        <v>1</v>
      </c>
      <c r="B9" s="70" t="s">
        <v>235</v>
      </c>
      <c r="C9" s="71">
        <v>3631424</v>
      </c>
      <c r="D9" s="72" t="s">
        <v>236</v>
      </c>
      <c r="F9" s="73"/>
      <c r="G9" s="74"/>
      <c r="H9" s="74"/>
      <c r="I9" s="74"/>
    </row>
    <row r="10" spans="1:9" ht="39.950000000000003" customHeight="1">
      <c r="A10" s="57">
        <v>2</v>
      </c>
      <c r="B10" s="70" t="s">
        <v>237</v>
      </c>
      <c r="C10" s="71">
        <v>3631424</v>
      </c>
      <c r="D10" s="57" t="s">
        <v>236</v>
      </c>
      <c r="F10" s="73"/>
      <c r="G10" s="74"/>
      <c r="H10" s="74"/>
      <c r="I10" s="74"/>
    </row>
    <row r="11" spans="1:9" ht="39.950000000000003" customHeight="1">
      <c r="A11" s="57">
        <v>3</v>
      </c>
      <c r="B11" s="70" t="s">
        <v>238</v>
      </c>
      <c r="C11" s="71">
        <v>3631424</v>
      </c>
      <c r="D11" s="57" t="s">
        <v>239</v>
      </c>
      <c r="F11" s="73"/>
      <c r="G11" s="74"/>
      <c r="H11" s="74"/>
      <c r="I11" s="74"/>
    </row>
    <row r="12" spans="1:9" ht="47.25">
      <c r="A12" s="57">
        <v>4</v>
      </c>
      <c r="B12" s="70" t="s">
        <v>240</v>
      </c>
      <c r="C12" s="75">
        <v>27519</v>
      </c>
      <c r="D12" s="75" t="s">
        <v>241</v>
      </c>
    </row>
    <row r="13" spans="1:9" ht="153.75" customHeight="1">
      <c r="A13" s="232" t="s">
        <v>242</v>
      </c>
      <c r="B13" s="232"/>
      <c r="C13" s="232"/>
      <c r="D13" s="232"/>
    </row>
  </sheetData>
  <mergeCells count="6">
    <mergeCell ref="A13:D13"/>
    <mergeCell ref="A1:D1"/>
    <mergeCell ref="A2:D2"/>
    <mergeCell ref="A3:D3"/>
    <mergeCell ref="A4:D4"/>
    <mergeCell ref="A5:D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view="pageBreakPreview" topLeftCell="A3" zoomScale="90" zoomScaleSheetLayoutView="90" workbookViewId="0">
      <selection activeCell="A3" sqref="A3:G12"/>
    </sheetView>
  </sheetViews>
  <sheetFormatPr defaultRowHeight="15"/>
  <cols>
    <col min="1" max="1" width="7.5703125" style="77" customWidth="1"/>
    <col min="2" max="2" width="15" style="77" customWidth="1"/>
    <col min="3" max="3" width="17.85546875" style="77" customWidth="1"/>
    <col min="4" max="4" width="22" style="77" bestFit="1" customWidth="1"/>
    <col min="5" max="5" width="23.7109375" style="77" customWidth="1"/>
    <col min="6" max="6" width="23.42578125" style="77" customWidth="1"/>
    <col min="7" max="14" width="17.85546875" style="77" customWidth="1"/>
    <col min="15" max="250" width="9.140625" style="77"/>
    <col min="251" max="251" width="6.42578125" style="77" customWidth="1"/>
    <col min="252" max="252" width="13.5703125" style="77" customWidth="1"/>
    <col min="253" max="253" width="17.85546875" style="77" customWidth="1"/>
    <col min="254" max="254" width="16.42578125" style="77" customWidth="1"/>
    <col min="255" max="255" width="15.7109375" style="77" customWidth="1"/>
    <col min="256" max="256" width="15.42578125" style="77" customWidth="1"/>
    <col min="257" max="257" width="15.140625" style="77" customWidth="1"/>
    <col min="258" max="258" width="4.140625" style="77" customWidth="1"/>
    <col min="259" max="259" width="7.85546875" style="77" customWidth="1"/>
    <col min="260" max="506" width="9.140625" style="77"/>
    <col min="507" max="507" width="6.42578125" style="77" customWidth="1"/>
    <col min="508" max="508" width="13.5703125" style="77" customWidth="1"/>
    <col min="509" max="509" width="17.85546875" style="77" customWidth="1"/>
    <col min="510" max="510" width="16.42578125" style="77" customWidth="1"/>
    <col min="511" max="511" width="15.7109375" style="77" customWidth="1"/>
    <col min="512" max="512" width="15.42578125" style="77" customWidth="1"/>
    <col min="513" max="513" width="15.140625" style="77" customWidth="1"/>
    <col min="514" max="514" width="4.140625" style="77" customWidth="1"/>
    <col min="515" max="515" width="7.85546875" style="77" customWidth="1"/>
    <col min="516" max="762" width="9.140625" style="77"/>
    <col min="763" max="763" width="6.42578125" style="77" customWidth="1"/>
    <col min="764" max="764" width="13.5703125" style="77" customWidth="1"/>
    <col min="765" max="765" width="17.85546875" style="77" customWidth="1"/>
    <col min="766" max="766" width="16.42578125" style="77" customWidth="1"/>
    <col min="767" max="767" width="15.7109375" style="77" customWidth="1"/>
    <col min="768" max="768" width="15.42578125" style="77" customWidth="1"/>
    <col min="769" max="769" width="15.140625" style="77" customWidth="1"/>
    <col min="770" max="770" width="4.140625" style="77" customWidth="1"/>
    <col min="771" max="771" width="7.85546875" style="77" customWidth="1"/>
    <col min="772" max="1018" width="9.140625" style="77"/>
    <col min="1019" max="1019" width="6.42578125" style="77" customWidth="1"/>
    <col min="1020" max="1020" width="13.5703125" style="77" customWidth="1"/>
    <col min="1021" max="1021" width="17.85546875" style="77" customWidth="1"/>
    <col min="1022" max="1022" width="16.42578125" style="77" customWidth="1"/>
    <col min="1023" max="1023" width="15.7109375" style="77" customWidth="1"/>
    <col min="1024" max="1024" width="15.42578125" style="77" customWidth="1"/>
    <col min="1025" max="1025" width="15.140625" style="77" customWidth="1"/>
    <col min="1026" max="1026" width="4.140625" style="77" customWidth="1"/>
    <col min="1027" max="1027" width="7.85546875" style="77" customWidth="1"/>
    <col min="1028" max="1274" width="9.140625" style="77"/>
    <col min="1275" max="1275" width="6.42578125" style="77" customWidth="1"/>
    <col min="1276" max="1276" width="13.5703125" style="77" customWidth="1"/>
    <col min="1277" max="1277" width="17.85546875" style="77" customWidth="1"/>
    <col min="1278" max="1278" width="16.42578125" style="77" customWidth="1"/>
    <col min="1279" max="1279" width="15.7109375" style="77" customWidth="1"/>
    <col min="1280" max="1280" width="15.42578125" style="77" customWidth="1"/>
    <col min="1281" max="1281" width="15.140625" style="77" customWidth="1"/>
    <col min="1282" max="1282" width="4.140625" style="77" customWidth="1"/>
    <col min="1283" max="1283" width="7.85546875" style="77" customWidth="1"/>
    <col min="1284" max="1530" width="9.140625" style="77"/>
    <col min="1531" max="1531" width="6.42578125" style="77" customWidth="1"/>
    <col min="1532" max="1532" width="13.5703125" style="77" customWidth="1"/>
    <col min="1533" max="1533" width="17.85546875" style="77" customWidth="1"/>
    <col min="1534" max="1534" width="16.42578125" style="77" customWidth="1"/>
    <col min="1535" max="1535" width="15.7109375" style="77" customWidth="1"/>
    <col min="1536" max="1536" width="15.42578125" style="77" customWidth="1"/>
    <col min="1537" max="1537" width="15.140625" style="77" customWidth="1"/>
    <col min="1538" max="1538" width="4.140625" style="77" customWidth="1"/>
    <col min="1539" max="1539" width="7.85546875" style="77" customWidth="1"/>
    <col min="1540" max="1786" width="9.140625" style="77"/>
    <col min="1787" max="1787" width="6.42578125" style="77" customWidth="1"/>
    <col min="1788" max="1788" width="13.5703125" style="77" customWidth="1"/>
    <col min="1789" max="1789" width="17.85546875" style="77" customWidth="1"/>
    <col min="1790" max="1790" width="16.42578125" style="77" customWidth="1"/>
    <col min="1791" max="1791" width="15.7109375" style="77" customWidth="1"/>
    <col min="1792" max="1792" width="15.42578125" style="77" customWidth="1"/>
    <col min="1793" max="1793" width="15.140625" style="77" customWidth="1"/>
    <col min="1794" max="1794" width="4.140625" style="77" customWidth="1"/>
    <col min="1795" max="1795" width="7.85546875" style="77" customWidth="1"/>
    <col min="1796" max="2042" width="9.140625" style="77"/>
    <col min="2043" max="2043" width="6.42578125" style="77" customWidth="1"/>
    <col min="2044" max="2044" width="13.5703125" style="77" customWidth="1"/>
    <col min="2045" max="2045" width="17.85546875" style="77" customWidth="1"/>
    <col min="2046" max="2046" width="16.42578125" style="77" customWidth="1"/>
    <col min="2047" max="2047" width="15.7109375" style="77" customWidth="1"/>
    <col min="2048" max="2048" width="15.42578125" style="77" customWidth="1"/>
    <col min="2049" max="2049" width="15.140625" style="77" customWidth="1"/>
    <col min="2050" max="2050" width="4.140625" style="77" customWidth="1"/>
    <col min="2051" max="2051" width="7.85546875" style="77" customWidth="1"/>
    <col min="2052" max="2298" width="9.140625" style="77"/>
    <col min="2299" max="2299" width="6.42578125" style="77" customWidth="1"/>
    <col min="2300" max="2300" width="13.5703125" style="77" customWidth="1"/>
    <col min="2301" max="2301" width="17.85546875" style="77" customWidth="1"/>
    <col min="2302" max="2302" width="16.42578125" style="77" customWidth="1"/>
    <col min="2303" max="2303" width="15.7109375" style="77" customWidth="1"/>
    <col min="2304" max="2304" width="15.42578125" style="77" customWidth="1"/>
    <col min="2305" max="2305" width="15.140625" style="77" customWidth="1"/>
    <col min="2306" max="2306" width="4.140625" style="77" customWidth="1"/>
    <col min="2307" max="2307" width="7.85546875" style="77" customWidth="1"/>
    <col min="2308" max="2554" width="9.140625" style="77"/>
    <col min="2555" max="2555" width="6.42578125" style="77" customWidth="1"/>
    <col min="2556" max="2556" width="13.5703125" style="77" customWidth="1"/>
    <col min="2557" max="2557" width="17.85546875" style="77" customWidth="1"/>
    <col min="2558" max="2558" width="16.42578125" style="77" customWidth="1"/>
    <col min="2559" max="2559" width="15.7109375" style="77" customWidth="1"/>
    <col min="2560" max="2560" width="15.42578125" style="77" customWidth="1"/>
    <col min="2561" max="2561" width="15.140625" style="77" customWidth="1"/>
    <col min="2562" max="2562" width="4.140625" style="77" customWidth="1"/>
    <col min="2563" max="2563" width="7.85546875" style="77" customWidth="1"/>
    <col min="2564" max="2810" width="9.140625" style="77"/>
    <col min="2811" max="2811" width="6.42578125" style="77" customWidth="1"/>
    <col min="2812" max="2812" width="13.5703125" style="77" customWidth="1"/>
    <col min="2813" max="2813" width="17.85546875" style="77" customWidth="1"/>
    <col min="2814" max="2814" width="16.42578125" style="77" customWidth="1"/>
    <col min="2815" max="2815" width="15.7109375" style="77" customWidth="1"/>
    <col min="2816" max="2816" width="15.42578125" style="77" customWidth="1"/>
    <col min="2817" max="2817" width="15.140625" style="77" customWidth="1"/>
    <col min="2818" max="2818" width="4.140625" style="77" customWidth="1"/>
    <col min="2819" max="2819" width="7.85546875" style="77" customWidth="1"/>
    <col min="2820" max="3066" width="9.140625" style="77"/>
    <col min="3067" max="3067" width="6.42578125" style="77" customWidth="1"/>
    <col min="3068" max="3068" width="13.5703125" style="77" customWidth="1"/>
    <col min="3069" max="3069" width="17.85546875" style="77" customWidth="1"/>
    <col min="3070" max="3070" width="16.42578125" style="77" customWidth="1"/>
    <col min="3071" max="3071" width="15.7109375" style="77" customWidth="1"/>
    <col min="3072" max="3072" width="15.42578125" style="77" customWidth="1"/>
    <col min="3073" max="3073" width="15.140625" style="77" customWidth="1"/>
    <col min="3074" max="3074" width="4.140625" style="77" customWidth="1"/>
    <col min="3075" max="3075" width="7.85546875" style="77" customWidth="1"/>
    <col min="3076" max="3322" width="9.140625" style="77"/>
    <col min="3323" max="3323" width="6.42578125" style="77" customWidth="1"/>
    <col min="3324" max="3324" width="13.5703125" style="77" customWidth="1"/>
    <col min="3325" max="3325" width="17.85546875" style="77" customWidth="1"/>
    <col min="3326" max="3326" width="16.42578125" style="77" customWidth="1"/>
    <col min="3327" max="3327" width="15.7109375" style="77" customWidth="1"/>
    <col min="3328" max="3328" width="15.42578125" style="77" customWidth="1"/>
    <col min="3329" max="3329" width="15.140625" style="77" customWidth="1"/>
    <col min="3330" max="3330" width="4.140625" style="77" customWidth="1"/>
    <col min="3331" max="3331" width="7.85546875" style="77" customWidth="1"/>
    <col min="3332" max="3578" width="9.140625" style="77"/>
    <col min="3579" max="3579" width="6.42578125" style="77" customWidth="1"/>
    <col min="3580" max="3580" width="13.5703125" style="77" customWidth="1"/>
    <col min="3581" max="3581" width="17.85546875" style="77" customWidth="1"/>
    <col min="3582" max="3582" width="16.42578125" style="77" customWidth="1"/>
    <col min="3583" max="3583" width="15.7109375" style="77" customWidth="1"/>
    <col min="3584" max="3584" width="15.42578125" style="77" customWidth="1"/>
    <col min="3585" max="3585" width="15.140625" style="77" customWidth="1"/>
    <col min="3586" max="3586" width="4.140625" style="77" customWidth="1"/>
    <col min="3587" max="3587" width="7.85546875" style="77" customWidth="1"/>
    <col min="3588" max="3834" width="9.140625" style="77"/>
    <col min="3835" max="3835" width="6.42578125" style="77" customWidth="1"/>
    <col min="3836" max="3836" width="13.5703125" style="77" customWidth="1"/>
    <col min="3837" max="3837" width="17.85546875" style="77" customWidth="1"/>
    <col min="3838" max="3838" width="16.42578125" style="77" customWidth="1"/>
    <col min="3839" max="3839" width="15.7109375" style="77" customWidth="1"/>
    <col min="3840" max="3840" width="15.42578125" style="77" customWidth="1"/>
    <col min="3841" max="3841" width="15.140625" style="77" customWidth="1"/>
    <col min="3842" max="3842" width="4.140625" style="77" customWidth="1"/>
    <col min="3843" max="3843" width="7.85546875" style="77" customWidth="1"/>
    <col min="3844" max="4090" width="9.140625" style="77"/>
    <col min="4091" max="4091" width="6.42578125" style="77" customWidth="1"/>
    <col min="4092" max="4092" width="13.5703125" style="77" customWidth="1"/>
    <col min="4093" max="4093" width="17.85546875" style="77" customWidth="1"/>
    <col min="4094" max="4094" width="16.42578125" style="77" customWidth="1"/>
    <col min="4095" max="4095" width="15.7109375" style="77" customWidth="1"/>
    <col min="4096" max="4096" width="15.42578125" style="77" customWidth="1"/>
    <col min="4097" max="4097" width="15.140625" style="77" customWidth="1"/>
    <col min="4098" max="4098" width="4.140625" style="77" customWidth="1"/>
    <col min="4099" max="4099" width="7.85546875" style="77" customWidth="1"/>
    <col min="4100" max="4346" width="9.140625" style="77"/>
    <col min="4347" max="4347" width="6.42578125" style="77" customWidth="1"/>
    <col min="4348" max="4348" width="13.5703125" style="77" customWidth="1"/>
    <col min="4349" max="4349" width="17.85546875" style="77" customWidth="1"/>
    <col min="4350" max="4350" width="16.42578125" style="77" customWidth="1"/>
    <col min="4351" max="4351" width="15.7109375" style="77" customWidth="1"/>
    <col min="4352" max="4352" width="15.42578125" style="77" customWidth="1"/>
    <col min="4353" max="4353" width="15.140625" style="77" customWidth="1"/>
    <col min="4354" max="4354" width="4.140625" style="77" customWidth="1"/>
    <col min="4355" max="4355" width="7.85546875" style="77" customWidth="1"/>
    <col min="4356" max="4602" width="9.140625" style="77"/>
    <col min="4603" max="4603" width="6.42578125" style="77" customWidth="1"/>
    <col min="4604" max="4604" width="13.5703125" style="77" customWidth="1"/>
    <col min="4605" max="4605" width="17.85546875" style="77" customWidth="1"/>
    <col min="4606" max="4606" width="16.42578125" style="77" customWidth="1"/>
    <col min="4607" max="4607" width="15.7109375" style="77" customWidth="1"/>
    <col min="4608" max="4608" width="15.42578125" style="77" customWidth="1"/>
    <col min="4609" max="4609" width="15.140625" style="77" customWidth="1"/>
    <col min="4610" max="4610" width="4.140625" style="77" customWidth="1"/>
    <col min="4611" max="4611" width="7.85546875" style="77" customWidth="1"/>
    <col min="4612" max="4858" width="9.140625" style="77"/>
    <col min="4859" max="4859" width="6.42578125" style="77" customWidth="1"/>
    <col min="4860" max="4860" width="13.5703125" style="77" customWidth="1"/>
    <col min="4861" max="4861" width="17.85546875" style="77" customWidth="1"/>
    <col min="4862" max="4862" width="16.42578125" style="77" customWidth="1"/>
    <col min="4863" max="4863" width="15.7109375" style="77" customWidth="1"/>
    <col min="4864" max="4864" width="15.42578125" style="77" customWidth="1"/>
    <col min="4865" max="4865" width="15.140625" style="77" customWidth="1"/>
    <col min="4866" max="4866" width="4.140625" style="77" customWidth="1"/>
    <col min="4867" max="4867" width="7.85546875" style="77" customWidth="1"/>
    <col min="4868" max="5114" width="9.140625" style="77"/>
    <col min="5115" max="5115" width="6.42578125" style="77" customWidth="1"/>
    <col min="5116" max="5116" width="13.5703125" style="77" customWidth="1"/>
    <col min="5117" max="5117" width="17.85546875" style="77" customWidth="1"/>
    <col min="5118" max="5118" width="16.42578125" style="77" customWidth="1"/>
    <col min="5119" max="5119" width="15.7109375" style="77" customWidth="1"/>
    <col min="5120" max="5120" width="15.42578125" style="77" customWidth="1"/>
    <col min="5121" max="5121" width="15.140625" style="77" customWidth="1"/>
    <col min="5122" max="5122" width="4.140625" style="77" customWidth="1"/>
    <col min="5123" max="5123" width="7.85546875" style="77" customWidth="1"/>
    <col min="5124" max="5370" width="9.140625" style="77"/>
    <col min="5371" max="5371" width="6.42578125" style="77" customWidth="1"/>
    <col min="5372" max="5372" width="13.5703125" style="77" customWidth="1"/>
    <col min="5373" max="5373" width="17.85546875" style="77" customWidth="1"/>
    <col min="5374" max="5374" width="16.42578125" style="77" customWidth="1"/>
    <col min="5375" max="5375" width="15.7109375" style="77" customWidth="1"/>
    <col min="5376" max="5376" width="15.42578125" style="77" customWidth="1"/>
    <col min="5377" max="5377" width="15.140625" style="77" customWidth="1"/>
    <col min="5378" max="5378" width="4.140625" style="77" customWidth="1"/>
    <col min="5379" max="5379" width="7.85546875" style="77" customWidth="1"/>
    <col min="5380" max="5626" width="9.140625" style="77"/>
    <col min="5627" max="5627" width="6.42578125" style="77" customWidth="1"/>
    <col min="5628" max="5628" width="13.5703125" style="77" customWidth="1"/>
    <col min="5629" max="5629" width="17.85546875" style="77" customWidth="1"/>
    <col min="5630" max="5630" width="16.42578125" style="77" customWidth="1"/>
    <col min="5631" max="5631" width="15.7109375" style="77" customWidth="1"/>
    <col min="5632" max="5632" width="15.42578125" style="77" customWidth="1"/>
    <col min="5633" max="5633" width="15.140625" style="77" customWidth="1"/>
    <col min="5634" max="5634" width="4.140625" style="77" customWidth="1"/>
    <col min="5635" max="5635" width="7.85546875" style="77" customWidth="1"/>
    <col min="5636" max="5882" width="9.140625" style="77"/>
    <col min="5883" max="5883" width="6.42578125" style="77" customWidth="1"/>
    <col min="5884" max="5884" width="13.5703125" style="77" customWidth="1"/>
    <col min="5885" max="5885" width="17.85546875" style="77" customWidth="1"/>
    <col min="5886" max="5886" width="16.42578125" style="77" customWidth="1"/>
    <col min="5887" max="5887" width="15.7109375" style="77" customWidth="1"/>
    <col min="5888" max="5888" width="15.42578125" style="77" customWidth="1"/>
    <col min="5889" max="5889" width="15.140625" style="77" customWidth="1"/>
    <col min="5890" max="5890" width="4.140625" style="77" customWidth="1"/>
    <col min="5891" max="5891" width="7.85546875" style="77" customWidth="1"/>
    <col min="5892" max="6138" width="9.140625" style="77"/>
    <col min="6139" max="6139" width="6.42578125" style="77" customWidth="1"/>
    <col min="6140" max="6140" width="13.5703125" style="77" customWidth="1"/>
    <col min="6141" max="6141" width="17.85546875" style="77" customWidth="1"/>
    <col min="6142" max="6142" width="16.42578125" style="77" customWidth="1"/>
    <col min="6143" max="6143" width="15.7109375" style="77" customWidth="1"/>
    <col min="6144" max="6144" width="15.42578125" style="77" customWidth="1"/>
    <col min="6145" max="6145" width="15.140625" style="77" customWidth="1"/>
    <col min="6146" max="6146" width="4.140625" style="77" customWidth="1"/>
    <col min="6147" max="6147" width="7.85546875" style="77" customWidth="1"/>
    <col min="6148" max="6394" width="9.140625" style="77"/>
    <col min="6395" max="6395" width="6.42578125" style="77" customWidth="1"/>
    <col min="6396" max="6396" width="13.5703125" style="77" customWidth="1"/>
    <col min="6397" max="6397" width="17.85546875" style="77" customWidth="1"/>
    <col min="6398" max="6398" width="16.42578125" style="77" customWidth="1"/>
    <col min="6399" max="6399" width="15.7109375" style="77" customWidth="1"/>
    <col min="6400" max="6400" width="15.42578125" style="77" customWidth="1"/>
    <col min="6401" max="6401" width="15.140625" style="77" customWidth="1"/>
    <col min="6402" max="6402" width="4.140625" style="77" customWidth="1"/>
    <col min="6403" max="6403" width="7.85546875" style="77" customWidth="1"/>
    <col min="6404" max="6650" width="9.140625" style="77"/>
    <col min="6651" max="6651" width="6.42578125" style="77" customWidth="1"/>
    <col min="6652" max="6652" width="13.5703125" style="77" customWidth="1"/>
    <col min="6653" max="6653" width="17.85546875" style="77" customWidth="1"/>
    <col min="6654" max="6654" width="16.42578125" style="77" customWidth="1"/>
    <col min="6655" max="6655" width="15.7109375" style="77" customWidth="1"/>
    <col min="6656" max="6656" width="15.42578125" style="77" customWidth="1"/>
    <col min="6657" max="6657" width="15.140625" style="77" customWidth="1"/>
    <col min="6658" max="6658" width="4.140625" style="77" customWidth="1"/>
    <col min="6659" max="6659" width="7.85546875" style="77" customWidth="1"/>
    <col min="6660" max="6906" width="9.140625" style="77"/>
    <col min="6907" max="6907" width="6.42578125" style="77" customWidth="1"/>
    <col min="6908" max="6908" width="13.5703125" style="77" customWidth="1"/>
    <col min="6909" max="6909" width="17.85546875" style="77" customWidth="1"/>
    <col min="6910" max="6910" width="16.42578125" style="77" customWidth="1"/>
    <col min="6911" max="6911" width="15.7109375" style="77" customWidth="1"/>
    <col min="6912" max="6912" width="15.42578125" style="77" customWidth="1"/>
    <col min="6913" max="6913" width="15.140625" style="77" customWidth="1"/>
    <col min="6914" max="6914" width="4.140625" style="77" customWidth="1"/>
    <col min="6915" max="6915" width="7.85546875" style="77" customWidth="1"/>
    <col min="6916" max="7162" width="9.140625" style="77"/>
    <col min="7163" max="7163" width="6.42578125" style="77" customWidth="1"/>
    <col min="7164" max="7164" width="13.5703125" style="77" customWidth="1"/>
    <col min="7165" max="7165" width="17.85546875" style="77" customWidth="1"/>
    <col min="7166" max="7166" width="16.42578125" style="77" customWidth="1"/>
    <col min="7167" max="7167" width="15.7109375" style="77" customWidth="1"/>
    <col min="7168" max="7168" width="15.42578125" style="77" customWidth="1"/>
    <col min="7169" max="7169" width="15.140625" style="77" customWidth="1"/>
    <col min="7170" max="7170" width="4.140625" style="77" customWidth="1"/>
    <col min="7171" max="7171" width="7.85546875" style="77" customWidth="1"/>
    <col min="7172" max="7418" width="9.140625" style="77"/>
    <col min="7419" max="7419" width="6.42578125" style="77" customWidth="1"/>
    <col min="7420" max="7420" width="13.5703125" style="77" customWidth="1"/>
    <col min="7421" max="7421" width="17.85546875" style="77" customWidth="1"/>
    <col min="7422" max="7422" width="16.42578125" style="77" customWidth="1"/>
    <col min="7423" max="7423" width="15.7109375" style="77" customWidth="1"/>
    <col min="7424" max="7424" width="15.42578125" style="77" customWidth="1"/>
    <col min="7425" max="7425" width="15.140625" style="77" customWidth="1"/>
    <col min="7426" max="7426" width="4.140625" style="77" customWidth="1"/>
    <col min="7427" max="7427" width="7.85546875" style="77" customWidth="1"/>
    <col min="7428" max="7674" width="9.140625" style="77"/>
    <col min="7675" max="7675" width="6.42578125" style="77" customWidth="1"/>
    <col min="7676" max="7676" width="13.5703125" style="77" customWidth="1"/>
    <col min="7677" max="7677" width="17.85546875" style="77" customWidth="1"/>
    <col min="7678" max="7678" width="16.42578125" style="77" customWidth="1"/>
    <col min="7679" max="7679" width="15.7109375" style="77" customWidth="1"/>
    <col min="7680" max="7680" width="15.42578125" style="77" customWidth="1"/>
    <col min="7681" max="7681" width="15.140625" style="77" customWidth="1"/>
    <col min="7682" max="7682" width="4.140625" style="77" customWidth="1"/>
    <col min="7683" max="7683" width="7.85546875" style="77" customWidth="1"/>
    <col min="7684" max="7930" width="9.140625" style="77"/>
    <col min="7931" max="7931" width="6.42578125" style="77" customWidth="1"/>
    <col min="7932" max="7932" width="13.5703125" style="77" customWidth="1"/>
    <col min="7933" max="7933" width="17.85546875" style="77" customWidth="1"/>
    <col min="7934" max="7934" width="16.42578125" style="77" customWidth="1"/>
    <col min="7935" max="7935" width="15.7109375" style="77" customWidth="1"/>
    <col min="7936" max="7936" width="15.42578125" style="77" customWidth="1"/>
    <col min="7937" max="7937" width="15.140625" style="77" customWidth="1"/>
    <col min="7938" max="7938" width="4.140625" style="77" customWidth="1"/>
    <col min="7939" max="7939" width="7.85546875" style="77" customWidth="1"/>
    <col min="7940" max="8186" width="9.140625" style="77"/>
    <col min="8187" max="8187" width="6.42578125" style="77" customWidth="1"/>
    <col min="8188" max="8188" width="13.5703125" style="77" customWidth="1"/>
    <col min="8189" max="8189" width="17.85546875" style="77" customWidth="1"/>
    <col min="8190" max="8190" width="16.42578125" style="77" customWidth="1"/>
    <col min="8191" max="8191" width="15.7109375" style="77" customWidth="1"/>
    <col min="8192" max="8192" width="15.42578125" style="77" customWidth="1"/>
    <col min="8193" max="8193" width="15.140625" style="77" customWidth="1"/>
    <col min="8194" max="8194" width="4.140625" style="77" customWidth="1"/>
    <col min="8195" max="8195" width="7.85546875" style="77" customWidth="1"/>
    <col min="8196" max="8442" width="9.140625" style="77"/>
    <col min="8443" max="8443" width="6.42578125" style="77" customWidth="1"/>
    <col min="8444" max="8444" width="13.5703125" style="77" customWidth="1"/>
    <col min="8445" max="8445" width="17.85546875" style="77" customWidth="1"/>
    <col min="8446" max="8446" width="16.42578125" style="77" customWidth="1"/>
    <col min="8447" max="8447" width="15.7109375" style="77" customWidth="1"/>
    <col min="8448" max="8448" width="15.42578125" style="77" customWidth="1"/>
    <col min="8449" max="8449" width="15.140625" style="77" customWidth="1"/>
    <col min="8450" max="8450" width="4.140625" style="77" customWidth="1"/>
    <col min="8451" max="8451" width="7.85546875" style="77" customWidth="1"/>
    <col min="8452" max="8698" width="9.140625" style="77"/>
    <col min="8699" max="8699" width="6.42578125" style="77" customWidth="1"/>
    <col min="8700" max="8700" width="13.5703125" style="77" customWidth="1"/>
    <col min="8701" max="8701" width="17.85546875" style="77" customWidth="1"/>
    <col min="8702" max="8702" width="16.42578125" style="77" customWidth="1"/>
    <col min="8703" max="8703" width="15.7109375" style="77" customWidth="1"/>
    <col min="8704" max="8704" width="15.42578125" style="77" customWidth="1"/>
    <col min="8705" max="8705" width="15.140625" style="77" customWidth="1"/>
    <col min="8706" max="8706" width="4.140625" style="77" customWidth="1"/>
    <col min="8707" max="8707" width="7.85546875" style="77" customWidth="1"/>
    <col min="8708" max="8954" width="9.140625" style="77"/>
    <col min="8955" max="8955" width="6.42578125" style="77" customWidth="1"/>
    <col min="8956" max="8956" width="13.5703125" style="77" customWidth="1"/>
    <col min="8957" max="8957" width="17.85546875" style="77" customWidth="1"/>
    <col min="8958" max="8958" width="16.42578125" style="77" customWidth="1"/>
    <col min="8959" max="8959" width="15.7109375" style="77" customWidth="1"/>
    <col min="8960" max="8960" width="15.42578125" style="77" customWidth="1"/>
    <col min="8961" max="8961" width="15.140625" style="77" customWidth="1"/>
    <col min="8962" max="8962" width="4.140625" style="77" customWidth="1"/>
    <col min="8963" max="8963" width="7.85546875" style="77" customWidth="1"/>
    <col min="8964" max="9210" width="9.140625" style="77"/>
    <col min="9211" max="9211" width="6.42578125" style="77" customWidth="1"/>
    <col min="9212" max="9212" width="13.5703125" style="77" customWidth="1"/>
    <col min="9213" max="9213" width="17.85546875" style="77" customWidth="1"/>
    <col min="9214" max="9214" width="16.42578125" style="77" customWidth="1"/>
    <col min="9215" max="9215" width="15.7109375" style="77" customWidth="1"/>
    <col min="9216" max="9216" width="15.42578125" style="77" customWidth="1"/>
    <col min="9217" max="9217" width="15.140625" style="77" customWidth="1"/>
    <col min="9218" max="9218" width="4.140625" style="77" customWidth="1"/>
    <col min="9219" max="9219" width="7.85546875" style="77" customWidth="1"/>
    <col min="9220" max="9466" width="9.140625" style="77"/>
    <col min="9467" max="9467" width="6.42578125" style="77" customWidth="1"/>
    <col min="9468" max="9468" width="13.5703125" style="77" customWidth="1"/>
    <col min="9469" max="9469" width="17.85546875" style="77" customWidth="1"/>
    <col min="9470" max="9470" width="16.42578125" style="77" customWidth="1"/>
    <col min="9471" max="9471" width="15.7109375" style="77" customWidth="1"/>
    <col min="9472" max="9472" width="15.42578125" style="77" customWidth="1"/>
    <col min="9473" max="9473" width="15.140625" style="77" customWidth="1"/>
    <col min="9474" max="9474" width="4.140625" style="77" customWidth="1"/>
    <col min="9475" max="9475" width="7.85546875" style="77" customWidth="1"/>
    <col min="9476" max="9722" width="9.140625" style="77"/>
    <col min="9723" max="9723" width="6.42578125" style="77" customWidth="1"/>
    <col min="9724" max="9724" width="13.5703125" style="77" customWidth="1"/>
    <col min="9725" max="9725" width="17.85546875" style="77" customWidth="1"/>
    <col min="9726" max="9726" width="16.42578125" style="77" customWidth="1"/>
    <col min="9727" max="9727" width="15.7109375" style="77" customWidth="1"/>
    <col min="9728" max="9728" width="15.42578125" style="77" customWidth="1"/>
    <col min="9729" max="9729" width="15.140625" style="77" customWidth="1"/>
    <col min="9730" max="9730" width="4.140625" style="77" customWidth="1"/>
    <col min="9731" max="9731" width="7.85546875" style="77" customWidth="1"/>
    <col min="9732" max="9978" width="9.140625" style="77"/>
    <col min="9979" max="9979" width="6.42578125" style="77" customWidth="1"/>
    <col min="9980" max="9980" width="13.5703125" style="77" customWidth="1"/>
    <col min="9981" max="9981" width="17.85546875" style="77" customWidth="1"/>
    <col min="9982" max="9982" width="16.42578125" style="77" customWidth="1"/>
    <col min="9983" max="9983" width="15.7109375" style="77" customWidth="1"/>
    <col min="9984" max="9984" width="15.42578125" style="77" customWidth="1"/>
    <col min="9985" max="9985" width="15.140625" style="77" customWidth="1"/>
    <col min="9986" max="9986" width="4.140625" style="77" customWidth="1"/>
    <col min="9987" max="9987" width="7.85546875" style="77" customWidth="1"/>
    <col min="9988" max="10234" width="9.140625" style="77"/>
    <col min="10235" max="10235" width="6.42578125" style="77" customWidth="1"/>
    <col min="10236" max="10236" width="13.5703125" style="77" customWidth="1"/>
    <col min="10237" max="10237" width="17.85546875" style="77" customWidth="1"/>
    <col min="10238" max="10238" width="16.42578125" style="77" customWidth="1"/>
    <col min="10239" max="10239" width="15.7109375" style="77" customWidth="1"/>
    <col min="10240" max="10240" width="15.42578125" style="77" customWidth="1"/>
    <col min="10241" max="10241" width="15.140625" style="77" customWidth="1"/>
    <col min="10242" max="10242" width="4.140625" style="77" customWidth="1"/>
    <col min="10243" max="10243" width="7.85546875" style="77" customWidth="1"/>
    <col min="10244" max="10490" width="9.140625" style="77"/>
    <col min="10491" max="10491" width="6.42578125" style="77" customWidth="1"/>
    <col min="10492" max="10492" width="13.5703125" style="77" customWidth="1"/>
    <col min="10493" max="10493" width="17.85546875" style="77" customWidth="1"/>
    <col min="10494" max="10494" width="16.42578125" style="77" customWidth="1"/>
    <col min="10495" max="10495" width="15.7109375" style="77" customWidth="1"/>
    <col min="10496" max="10496" width="15.42578125" style="77" customWidth="1"/>
    <col min="10497" max="10497" width="15.140625" style="77" customWidth="1"/>
    <col min="10498" max="10498" width="4.140625" style="77" customWidth="1"/>
    <col min="10499" max="10499" width="7.85546875" style="77" customWidth="1"/>
    <col min="10500" max="10746" width="9.140625" style="77"/>
    <col min="10747" max="10747" width="6.42578125" style="77" customWidth="1"/>
    <col min="10748" max="10748" width="13.5703125" style="77" customWidth="1"/>
    <col min="10749" max="10749" width="17.85546875" style="77" customWidth="1"/>
    <col min="10750" max="10750" width="16.42578125" style="77" customWidth="1"/>
    <col min="10751" max="10751" width="15.7109375" style="77" customWidth="1"/>
    <col min="10752" max="10752" width="15.42578125" style="77" customWidth="1"/>
    <col min="10753" max="10753" width="15.140625" style="77" customWidth="1"/>
    <col min="10754" max="10754" width="4.140625" style="77" customWidth="1"/>
    <col min="10755" max="10755" width="7.85546875" style="77" customWidth="1"/>
    <col min="10756" max="11002" width="9.140625" style="77"/>
    <col min="11003" max="11003" width="6.42578125" style="77" customWidth="1"/>
    <col min="11004" max="11004" width="13.5703125" style="77" customWidth="1"/>
    <col min="11005" max="11005" width="17.85546875" style="77" customWidth="1"/>
    <col min="11006" max="11006" width="16.42578125" style="77" customWidth="1"/>
    <col min="11007" max="11007" width="15.7109375" style="77" customWidth="1"/>
    <col min="11008" max="11008" width="15.42578125" style="77" customWidth="1"/>
    <col min="11009" max="11009" width="15.140625" style="77" customWidth="1"/>
    <col min="11010" max="11010" width="4.140625" style="77" customWidth="1"/>
    <col min="11011" max="11011" width="7.85546875" style="77" customWidth="1"/>
    <col min="11012" max="11258" width="9.140625" style="77"/>
    <col min="11259" max="11259" width="6.42578125" style="77" customWidth="1"/>
    <col min="11260" max="11260" width="13.5703125" style="77" customWidth="1"/>
    <col min="11261" max="11261" width="17.85546875" style="77" customWidth="1"/>
    <col min="11262" max="11262" width="16.42578125" style="77" customWidth="1"/>
    <col min="11263" max="11263" width="15.7109375" style="77" customWidth="1"/>
    <col min="11264" max="11264" width="15.42578125" style="77" customWidth="1"/>
    <col min="11265" max="11265" width="15.140625" style="77" customWidth="1"/>
    <col min="11266" max="11266" width="4.140625" style="77" customWidth="1"/>
    <col min="11267" max="11267" width="7.85546875" style="77" customWidth="1"/>
    <col min="11268" max="11514" width="9.140625" style="77"/>
    <col min="11515" max="11515" width="6.42578125" style="77" customWidth="1"/>
    <col min="11516" max="11516" width="13.5703125" style="77" customWidth="1"/>
    <col min="11517" max="11517" width="17.85546875" style="77" customWidth="1"/>
    <col min="11518" max="11518" width="16.42578125" style="77" customWidth="1"/>
    <col min="11519" max="11519" width="15.7109375" style="77" customWidth="1"/>
    <col min="11520" max="11520" width="15.42578125" style="77" customWidth="1"/>
    <col min="11521" max="11521" width="15.140625" style="77" customWidth="1"/>
    <col min="11522" max="11522" width="4.140625" style="77" customWidth="1"/>
    <col min="11523" max="11523" width="7.85546875" style="77" customWidth="1"/>
    <col min="11524" max="11770" width="9.140625" style="77"/>
    <col min="11771" max="11771" width="6.42578125" style="77" customWidth="1"/>
    <col min="11772" max="11772" width="13.5703125" style="77" customWidth="1"/>
    <col min="11773" max="11773" width="17.85546875" style="77" customWidth="1"/>
    <col min="11774" max="11774" width="16.42578125" style="77" customWidth="1"/>
    <col min="11775" max="11775" width="15.7109375" style="77" customWidth="1"/>
    <col min="11776" max="11776" width="15.42578125" style="77" customWidth="1"/>
    <col min="11777" max="11777" width="15.140625" style="77" customWidth="1"/>
    <col min="11778" max="11778" width="4.140625" style="77" customWidth="1"/>
    <col min="11779" max="11779" width="7.85546875" style="77" customWidth="1"/>
    <col min="11780" max="12026" width="9.140625" style="77"/>
    <col min="12027" max="12027" width="6.42578125" style="77" customWidth="1"/>
    <col min="12028" max="12028" width="13.5703125" style="77" customWidth="1"/>
    <col min="12029" max="12029" width="17.85546875" style="77" customWidth="1"/>
    <col min="12030" max="12030" width="16.42578125" style="77" customWidth="1"/>
    <col min="12031" max="12031" width="15.7109375" style="77" customWidth="1"/>
    <col min="12032" max="12032" width="15.42578125" style="77" customWidth="1"/>
    <col min="12033" max="12033" width="15.140625" style="77" customWidth="1"/>
    <col min="12034" max="12034" width="4.140625" style="77" customWidth="1"/>
    <col min="12035" max="12035" width="7.85546875" style="77" customWidth="1"/>
    <col min="12036" max="12282" width="9.140625" style="77"/>
    <col min="12283" max="12283" width="6.42578125" style="77" customWidth="1"/>
    <col min="12284" max="12284" width="13.5703125" style="77" customWidth="1"/>
    <col min="12285" max="12285" width="17.85546875" style="77" customWidth="1"/>
    <col min="12286" max="12286" width="16.42578125" style="77" customWidth="1"/>
    <col min="12287" max="12287" width="15.7109375" style="77" customWidth="1"/>
    <col min="12288" max="12288" width="15.42578125" style="77" customWidth="1"/>
    <col min="12289" max="12289" width="15.140625" style="77" customWidth="1"/>
    <col min="12290" max="12290" width="4.140625" style="77" customWidth="1"/>
    <col min="12291" max="12291" width="7.85546875" style="77" customWidth="1"/>
    <col min="12292" max="12538" width="9.140625" style="77"/>
    <col min="12539" max="12539" width="6.42578125" style="77" customWidth="1"/>
    <col min="12540" max="12540" width="13.5703125" style="77" customWidth="1"/>
    <col min="12541" max="12541" width="17.85546875" style="77" customWidth="1"/>
    <col min="12542" max="12542" width="16.42578125" style="77" customWidth="1"/>
    <col min="12543" max="12543" width="15.7109375" style="77" customWidth="1"/>
    <col min="12544" max="12544" width="15.42578125" style="77" customWidth="1"/>
    <col min="12545" max="12545" width="15.140625" style="77" customWidth="1"/>
    <col min="12546" max="12546" width="4.140625" style="77" customWidth="1"/>
    <col min="12547" max="12547" width="7.85546875" style="77" customWidth="1"/>
    <col min="12548" max="12794" width="9.140625" style="77"/>
    <col min="12795" max="12795" width="6.42578125" style="77" customWidth="1"/>
    <col min="12796" max="12796" width="13.5703125" style="77" customWidth="1"/>
    <col min="12797" max="12797" width="17.85546875" style="77" customWidth="1"/>
    <col min="12798" max="12798" width="16.42578125" style="77" customWidth="1"/>
    <col min="12799" max="12799" width="15.7109375" style="77" customWidth="1"/>
    <col min="12800" max="12800" width="15.42578125" style="77" customWidth="1"/>
    <col min="12801" max="12801" width="15.140625" style="77" customWidth="1"/>
    <col min="12802" max="12802" width="4.140625" style="77" customWidth="1"/>
    <col min="12803" max="12803" width="7.85546875" style="77" customWidth="1"/>
    <col min="12804" max="13050" width="9.140625" style="77"/>
    <col min="13051" max="13051" width="6.42578125" style="77" customWidth="1"/>
    <col min="13052" max="13052" width="13.5703125" style="77" customWidth="1"/>
    <col min="13053" max="13053" width="17.85546875" style="77" customWidth="1"/>
    <col min="13054" max="13054" width="16.42578125" style="77" customWidth="1"/>
    <col min="13055" max="13055" width="15.7109375" style="77" customWidth="1"/>
    <col min="13056" max="13056" width="15.42578125" style="77" customWidth="1"/>
    <col min="13057" max="13057" width="15.140625" style="77" customWidth="1"/>
    <col min="13058" max="13058" width="4.140625" style="77" customWidth="1"/>
    <col min="13059" max="13059" width="7.85546875" style="77" customWidth="1"/>
    <col min="13060" max="13306" width="9.140625" style="77"/>
    <col min="13307" max="13307" width="6.42578125" style="77" customWidth="1"/>
    <col min="13308" max="13308" width="13.5703125" style="77" customWidth="1"/>
    <col min="13309" max="13309" width="17.85546875" style="77" customWidth="1"/>
    <col min="13310" max="13310" width="16.42578125" style="77" customWidth="1"/>
    <col min="13311" max="13311" width="15.7109375" style="77" customWidth="1"/>
    <col min="13312" max="13312" width="15.42578125" style="77" customWidth="1"/>
    <col min="13313" max="13313" width="15.140625" style="77" customWidth="1"/>
    <col min="13314" max="13314" width="4.140625" style="77" customWidth="1"/>
    <col min="13315" max="13315" width="7.85546875" style="77" customWidth="1"/>
    <col min="13316" max="13562" width="9.140625" style="77"/>
    <col min="13563" max="13563" width="6.42578125" style="77" customWidth="1"/>
    <col min="13564" max="13564" width="13.5703125" style="77" customWidth="1"/>
    <col min="13565" max="13565" width="17.85546875" style="77" customWidth="1"/>
    <col min="13566" max="13566" width="16.42578125" style="77" customWidth="1"/>
    <col min="13567" max="13567" width="15.7109375" style="77" customWidth="1"/>
    <col min="13568" max="13568" width="15.42578125" style="77" customWidth="1"/>
    <col min="13569" max="13569" width="15.140625" style="77" customWidth="1"/>
    <col min="13570" max="13570" width="4.140625" style="77" customWidth="1"/>
    <col min="13571" max="13571" width="7.85546875" style="77" customWidth="1"/>
    <col min="13572" max="13818" width="9.140625" style="77"/>
    <col min="13819" max="13819" width="6.42578125" style="77" customWidth="1"/>
    <col min="13820" max="13820" width="13.5703125" style="77" customWidth="1"/>
    <col min="13821" max="13821" width="17.85546875" style="77" customWidth="1"/>
    <col min="13822" max="13822" width="16.42578125" style="77" customWidth="1"/>
    <col min="13823" max="13823" width="15.7109375" style="77" customWidth="1"/>
    <col min="13824" max="13824" width="15.42578125" style="77" customWidth="1"/>
    <col min="13825" max="13825" width="15.140625" style="77" customWidth="1"/>
    <col min="13826" max="13826" width="4.140625" style="77" customWidth="1"/>
    <col min="13827" max="13827" width="7.85546875" style="77" customWidth="1"/>
    <col min="13828" max="14074" width="9.140625" style="77"/>
    <col min="14075" max="14075" width="6.42578125" style="77" customWidth="1"/>
    <col min="14076" max="14076" width="13.5703125" style="77" customWidth="1"/>
    <col min="14077" max="14077" width="17.85546875" style="77" customWidth="1"/>
    <col min="14078" max="14078" width="16.42578125" style="77" customWidth="1"/>
    <col min="14079" max="14079" width="15.7109375" style="77" customWidth="1"/>
    <col min="14080" max="14080" width="15.42578125" style="77" customWidth="1"/>
    <col min="14081" max="14081" width="15.140625" style="77" customWidth="1"/>
    <col min="14082" max="14082" width="4.140625" style="77" customWidth="1"/>
    <col min="14083" max="14083" width="7.85546875" style="77" customWidth="1"/>
    <col min="14084" max="14330" width="9.140625" style="77"/>
    <col min="14331" max="14331" width="6.42578125" style="77" customWidth="1"/>
    <col min="14332" max="14332" width="13.5703125" style="77" customWidth="1"/>
    <col min="14333" max="14333" width="17.85546875" style="77" customWidth="1"/>
    <col min="14334" max="14334" width="16.42578125" style="77" customWidth="1"/>
    <col min="14335" max="14335" width="15.7109375" style="77" customWidth="1"/>
    <col min="14336" max="14336" width="15.42578125" style="77" customWidth="1"/>
    <col min="14337" max="14337" width="15.140625" style="77" customWidth="1"/>
    <col min="14338" max="14338" width="4.140625" style="77" customWidth="1"/>
    <col min="14339" max="14339" width="7.85546875" style="77" customWidth="1"/>
    <col min="14340" max="14586" width="9.140625" style="77"/>
    <col min="14587" max="14587" width="6.42578125" style="77" customWidth="1"/>
    <col min="14588" max="14588" width="13.5703125" style="77" customWidth="1"/>
    <col min="14589" max="14589" width="17.85546875" style="77" customWidth="1"/>
    <col min="14590" max="14590" width="16.42578125" style="77" customWidth="1"/>
    <col min="14591" max="14591" width="15.7109375" style="77" customWidth="1"/>
    <col min="14592" max="14592" width="15.42578125" style="77" customWidth="1"/>
    <col min="14593" max="14593" width="15.140625" style="77" customWidth="1"/>
    <col min="14594" max="14594" width="4.140625" style="77" customWidth="1"/>
    <col min="14595" max="14595" width="7.85546875" style="77" customWidth="1"/>
    <col min="14596" max="14842" width="9.140625" style="77"/>
    <col min="14843" max="14843" width="6.42578125" style="77" customWidth="1"/>
    <col min="14844" max="14844" width="13.5703125" style="77" customWidth="1"/>
    <col min="14845" max="14845" width="17.85546875" style="77" customWidth="1"/>
    <col min="14846" max="14846" width="16.42578125" style="77" customWidth="1"/>
    <col min="14847" max="14847" width="15.7109375" style="77" customWidth="1"/>
    <col min="14848" max="14848" width="15.42578125" style="77" customWidth="1"/>
    <col min="14849" max="14849" width="15.140625" style="77" customWidth="1"/>
    <col min="14850" max="14850" width="4.140625" style="77" customWidth="1"/>
    <col min="14851" max="14851" width="7.85546875" style="77" customWidth="1"/>
    <col min="14852" max="15098" width="9.140625" style="77"/>
    <col min="15099" max="15099" width="6.42578125" style="77" customWidth="1"/>
    <col min="15100" max="15100" width="13.5703125" style="77" customWidth="1"/>
    <col min="15101" max="15101" width="17.85546875" style="77" customWidth="1"/>
    <col min="15102" max="15102" width="16.42578125" style="77" customWidth="1"/>
    <col min="15103" max="15103" width="15.7109375" style="77" customWidth="1"/>
    <col min="15104" max="15104" width="15.42578125" style="77" customWidth="1"/>
    <col min="15105" max="15105" width="15.140625" style="77" customWidth="1"/>
    <col min="15106" max="15106" width="4.140625" style="77" customWidth="1"/>
    <col min="15107" max="15107" width="7.85546875" style="77" customWidth="1"/>
    <col min="15108" max="15354" width="9.140625" style="77"/>
    <col min="15355" max="15355" width="6.42578125" style="77" customWidth="1"/>
    <col min="15356" max="15356" width="13.5703125" style="77" customWidth="1"/>
    <col min="15357" max="15357" width="17.85546875" style="77" customWidth="1"/>
    <col min="15358" max="15358" width="16.42578125" style="77" customWidth="1"/>
    <col min="15359" max="15359" width="15.7109375" style="77" customWidth="1"/>
    <col min="15360" max="15360" width="15.42578125" style="77" customWidth="1"/>
    <col min="15361" max="15361" width="15.140625" style="77" customWidth="1"/>
    <col min="15362" max="15362" width="4.140625" style="77" customWidth="1"/>
    <col min="15363" max="15363" width="7.85546875" style="77" customWidth="1"/>
    <col min="15364" max="15610" width="9.140625" style="77"/>
    <col min="15611" max="15611" width="6.42578125" style="77" customWidth="1"/>
    <col min="15612" max="15612" width="13.5703125" style="77" customWidth="1"/>
    <col min="15613" max="15613" width="17.85546875" style="77" customWidth="1"/>
    <col min="15614" max="15614" width="16.42578125" style="77" customWidth="1"/>
    <col min="15615" max="15615" width="15.7109375" style="77" customWidth="1"/>
    <col min="15616" max="15616" width="15.42578125" style="77" customWidth="1"/>
    <col min="15617" max="15617" width="15.140625" style="77" customWidth="1"/>
    <col min="15618" max="15618" width="4.140625" style="77" customWidth="1"/>
    <col min="15619" max="15619" width="7.85546875" style="77" customWidth="1"/>
    <col min="15620" max="15866" width="9.140625" style="77"/>
    <col min="15867" max="15867" width="6.42578125" style="77" customWidth="1"/>
    <col min="15868" max="15868" width="13.5703125" style="77" customWidth="1"/>
    <col min="15869" max="15869" width="17.85546875" style="77" customWidth="1"/>
    <col min="15870" max="15870" width="16.42578125" style="77" customWidth="1"/>
    <col min="15871" max="15871" width="15.7109375" style="77" customWidth="1"/>
    <col min="15872" max="15872" width="15.42578125" style="77" customWidth="1"/>
    <col min="15873" max="15873" width="15.140625" style="77" customWidth="1"/>
    <col min="15874" max="15874" width="4.140625" style="77" customWidth="1"/>
    <col min="15875" max="15875" width="7.85546875" style="77" customWidth="1"/>
    <col min="15876" max="16122" width="9.140625" style="77"/>
    <col min="16123" max="16123" width="6.42578125" style="77" customWidth="1"/>
    <col min="16124" max="16124" width="13.5703125" style="77" customWidth="1"/>
    <col min="16125" max="16125" width="17.85546875" style="77" customWidth="1"/>
    <col min="16126" max="16126" width="16.42578125" style="77" customWidth="1"/>
    <col min="16127" max="16127" width="15.7109375" style="77" customWidth="1"/>
    <col min="16128" max="16128" width="15.42578125" style="77" customWidth="1"/>
    <col min="16129" max="16129" width="15.140625" style="77" customWidth="1"/>
    <col min="16130" max="16130" width="4.140625" style="77" customWidth="1"/>
    <col min="16131" max="16131" width="7.85546875" style="77" customWidth="1"/>
    <col min="16132" max="16384" width="9.140625" style="77"/>
  </cols>
  <sheetData>
    <row r="1" spans="1:7" s="76" customFormat="1" ht="23.25" customHeight="1">
      <c r="A1" s="239" t="s">
        <v>29</v>
      </c>
      <c r="B1" s="239"/>
      <c r="C1" s="239"/>
      <c r="D1" s="239"/>
      <c r="E1" s="239"/>
      <c r="F1" s="239"/>
      <c r="G1" s="239"/>
    </row>
    <row r="2" spans="1:7" s="76" customFormat="1" ht="23.25" customHeight="1">
      <c r="A2" s="240" t="s">
        <v>243</v>
      </c>
      <c r="B2" s="240"/>
      <c r="C2" s="240"/>
      <c r="D2" s="240"/>
      <c r="E2" s="240"/>
      <c r="F2" s="240"/>
      <c r="G2" s="240"/>
    </row>
    <row r="3" spans="1:7" s="76" customFormat="1" ht="23.25" customHeight="1">
      <c r="A3" s="240" t="s">
        <v>244</v>
      </c>
      <c r="B3" s="240"/>
      <c r="C3" s="240"/>
      <c r="D3" s="240"/>
      <c r="E3" s="240"/>
      <c r="F3" s="240"/>
      <c r="G3" s="240"/>
    </row>
    <row r="4" spans="1:7" ht="23.25" customHeight="1">
      <c r="A4" s="241" t="s">
        <v>245</v>
      </c>
      <c r="B4" s="241"/>
      <c r="C4" s="241"/>
      <c r="D4" s="241"/>
      <c r="E4" s="241"/>
      <c r="F4" s="241"/>
      <c r="G4" s="241"/>
    </row>
    <row r="5" spans="1:7" ht="82.5" customHeight="1">
      <c r="A5" s="242" t="s">
        <v>246</v>
      </c>
      <c r="B5" s="242" t="s">
        <v>247</v>
      </c>
      <c r="C5" s="78" t="s">
        <v>248</v>
      </c>
      <c r="D5" s="78" t="s">
        <v>249</v>
      </c>
      <c r="E5" s="78" t="s">
        <v>250</v>
      </c>
      <c r="F5" s="78" t="s">
        <v>251</v>
      </c>
      <c r="G5" s="78" t="s">
        <v>252</v>
      </c>
    </row>
    <row r="6" spans="1:7" ht="15.75">
      <c r="A6" s="242"/>
      <c r="B6" s="242"/>
      <c r="C6" s="78" t="s">
        <v>168</v>
      </c>
      <c r="D6" s="78" t="s">
        <v>253</v>
      </c>
      <c r="E6" s="78" t="s">
        <v>254</v>
      </c>
      <c r="F6" s="78" t="s">
        <v>255</v>
      </c>
      <c r="G6" s="78" t="s">
        <v>256</v>
      </c>
    </row>
    <row r="7" spans="1:7" ht="33" customHeight="1">
      <c r="A7" s="79">
        <v>1</v>
      </c>
      <c r="B7" s="80" t="s">
        <v>257</v>
      </c>
      <c r="C7" s="197">
        <v>59521</v>
      </c>
      <c r="D7" s="196">
        <f>E7-C7</f>
        <v>2172</v>
      </c>
      <c r="E7" s="197">
        <v>61693</v>
      </c>
      <c r="F7" s="197">
        <f>'[26]SDn Data'!$BW150+'[26]SDn Data'!$BX150+'[26]SDn Data'!$BY150</f>
        <v>1375</v>
      </c>
      <c r="G7" s="81">
        <f>F7*100/E7</f>
        <v>2.2287779812944741</v>
      </c>
    </row>
    <row r="8" spans="1:7" ht="33" customHeight="1">
      <c r="A8" s="79">
        <v>2</v>
      </c>
      <c r="B8" s="80" t="s">
        <v>9</v>
      </c>
      <c r="C8" s="197">
        <v>10909</v>
      </c>
      <c r="D8" s="196">
        <f>E8-C8</f>
        <v>238</v>
      </c>
      <c r="E8" s="197">
        <v>11147</v>
      </c>
      <c r="F8" s="197">
        <f>'[26]SDn Data'!$BW151+'[26]SDn Data'!$BX151+'[26]SDn Data'!$BY151</f>
        <v>24</v>
      </c>
      <c r="G8" s="81">
        <f>F8*100/E8</f>
        <v>0.21530456625100924</v>
      </c>
    </row>
    <row r="9" spans="1:7" ht="33" customHeight="1">
      <c r="A9" s="79">
        <v>3</v>
      </c>
      <c r="B9" s="80" t="s">
        <v>10</v>
      </c>
      <c r="C9" s="197">
        <v>27850</v>
      </c>
      <c r="D9" s="196">
        <f>E9-C9</f>
        <v>587</v>
      </c>
      <c r="E9" s="197">
        <v>28437</v>
      </c>
      <c r="F9" s="197">
        <f>'[26]SDn Data'!$BW152+'[26]SDn Data'!$BX152+'[26]SDn Data'!$BY152</f>
        <v>258</v>
      </c>
      <c r="G9" s="81">
        <f>F9*100/E9</f>
        <v>0.90726869922987652</v>
      </c>
    </row>
    <row r="10" spans="1:7" ht="33" customHeight="1">
      <c r="A10" s="79">
        <v>4</v>
      </c>
      <c r="B10" s="80" t="s">
        <v>11</v>
      </c>
      <c r="C10" s="197">
        <v>36134</v>
      </c>
      <c r="D10" s="196">
        <f>E10-C10</f>
        <v>793</v>
      </c>
      <c r="E10" s="197">
        <v>36927</v>
      </c>
      <c r="F10" s="197">
        <f>'[26]SDn Data'!$BW153+'[26]SDn Data'!$BX153+'[26]SDn Data'!$BY153</f>
        <v>384</v>
      </c>
      <c r="G10" s="81">
        <f>F10*100/E10</f>
        <v>1.0398895117393776</v>
      </c>
    </row>
    <row r="11" spans="1:7" ht="33" customHeight="1">
      <c r="A11" s="79">
        <v>5</v>
      </c>
      <c r="B11" s="80" t="s">
        <v>12</v>
      </c>
      <c r="C11" s="197">
        <v>63855</v>
      </c>
      <c r="D11" s="196">
        <f>E11-C11</f>
        <v>1518</v>
      </c>
      <c r="E11" s="197">
        <v>65373</v>
      </c>
      <c r="F11" s="197">
        <f>'[26]SDn Data'!$BW154+'[26]SDn Data'!$BX154+'[26]SDn Data'!$BY154</f>
        <v>1307</v>
      </c>
      <c r="G11" s="81">
        <f>F11*100/E11</f>
        <v>1.9992963455860981</v>
      </c>
    </row>
    <row r="12" spans="1:7" ht="31.5" customHeight="1">
      <c r="A12" s="79"/>
      <c r="B12" s="82" t="s">
        <v>258</v>
      </c>
      <c r="C12" s="78">
        <f>SUM(C7:C11)</f>
        <v>198269</v>
      </c>
      <c r="D12" s="83">
        <f>SUM(D7:D11)</f>
        <v>5308</v>
      </c>
      <c r="E12" s="78">
        <v>203577</v>
      </c>
      <c r="F12" s="83">
        <f>SUM(F7:F11)</f>
        <v>3348</v>
      </c>
      <c r="G12" s="84">
        <f>F12/E12*100</f>
        <v>1.6445865692096848</v>
      </c>
    </row>
  </sheetData>
  <mergeCells count="6">
    <mergeCell ref="A1:G1"/>
    <mergeCell ref="A2:G2"/>
    <mergeCell ref="A3:G3"/>
    <mergeCell ref="A4:G4"/>
    <mergeCell ref="A5:A6"/>
    <mergeCell ref="B5:B6"/>
  </mergeCells>
  <printOptions horizontalCentered="1" verticalCentered="1"/>
  <pageMargins left="0.45" right="0.45" top="0.5" bottom="0.5" header="0.3" footer="0.3"/>
  <pageSetup paperSize="9" scale="107" orientation="landscape"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topLeftCell="A10" workbookViewId="0">
      <selection sqref="A1:F17"/>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243" t="str">
        <f>'[27]MG COVER PAGE'!A1</f>
        <v>Name of Distribution Licensee: M G V C L</v>
      </c>
      <c r="B1" s="243"/>
      <c r="C1" s="243"/>
      <c r="D1" s="243"/>
      <c r="E1" s="243"/>
    </row>
    <row r="2" spans="1:6" ht="18">
      <c r="A2" s="243" t="str">
        <f>'[27]MG COVER PAGE'!A2</f>
        <v>Quarter :   Q-III  (Oct-Nov-Dec-2024)</v>
      </c>
      <c r="B2" s="243"/>
      <c r="C2" s="243"/>
      <c r="D2" s="243"/>
      <c r="E2" s="243"/>
    </row>
    <row r="3" spans="1:6" ht="18">
      <c r="A3" s="243" t="str">
        <f>'[27]MG COVER PAGE'!A3</f>
        <v>Year: 2024-25</v>
      </c>
      <c r="B3" s="243"/>
      <c r="C3" s="243"/>
      <c r="D3" s="243"/>
      <c r="E3" s="243"/>
    </row>
    <row r="4" spans="1:6" ht="18">
      <c r="A4" s="97" t="s">
        <v>271</v>
      </c>
      <c r="B4" s="98"/>
      <c r="C4" s="98"/>
      <c r="D4" s="98"/>
      <c r="E4" s="98"/>
      <c r="F4" s="98"/>
    </row>
    <row r="5" spans="1:6" ht="18.75" thickBot="1">
      <c r="A5" s="99"/>
      <c r="B5" s="98"/>
      <c r="C5" s="98"/>
      <c r="D5" s="98"/>
      <c r="E5" s="98"/>
      <c r="F5" s="98"/>
    </row>
    <row r="6" spans="1:6" ht="18.75" thickBot="1">
      <c r="A6" s="244" t="s">
        <v>272</v>
      </c>
      <c r="B6" s="245"/>
      <c r="C6" s="245"/>
      <c r="D6" s="245"/>
      <c r="E6" s="245"/>
      <c r="F6" s="246"/>
    </row>
    <row r="7" spans="1:6" ht="18.75" thickBot="1">
      <c r="A7" s="100">
        <v>-1</v>
      </c>
      <c r="B7" s="101">
        <v>-2</v>
      </c>
      <c r="C7" s="101">
        <v>-3</v>
      </c>
      <c r="D7" s="101">
        <v>-4</v>
      </c>
      <c r="E7" s="101">
        <v>-5</v>
      </c>
      <c r="F7" s="101">
        <v>-6</v>
      </c>
    </row>
    <row r="8" spans="1:6" ht="43.5" customHeight="1">
      <c r="A8" s="247" t="s">
        <v>15</v>
      </c>
      <c r="B8" s="247" t="s">
        <v>273</v>
      </c>
      <c r="C8" s="102" t="s">
        <v>274</v>
      </c>
      <c r="D8" s="247" t="s">
        <v>275</v>
      </c>
      <c r="E8" s="247" t="s">
        <v>276</v>
      </c>
      <c r="F8" s="102" t="s">
        <v>277</v>
      </c>
    </row>
    <row r="9" spans="1:6" ht="72" customHeight="1" thickBot="1">
      <c r="A9" s="248"/>
      <c r="B9" s="248"/>
      <c r="C9" s="103" t="s">
        <v>278</v>
      </c>
      <c r="D9" s="248"/>
      <c r="E9" s="248"/>
      <c r="F9" s="103" t="s">
        <v>279</v>
      </c>
    </row>
    <row r="10" spans="1:6" ht="24.95" customHeight="1" thickBot="1">
      <c r="A10" s="104"/>
      <c r="B10" s="105" t="s">
        <v>280</v>
      </c>
      <c r="C10" s="105">
        <f>SUM(C11:C15)</f>
        <v>1441</v>
      </c>
      <c r="D10" s="106" t="s">
        <v>281</v>
      </c>
      <c r="E10" s="107">
        <f>SUM(E11:E15)</f>
        <v>0</v>
      </c>
      <c r="F10" s="108">
        <f>E10*100/C10</f>
        <v>0</v>
      </c>
    </row>
    <row r="11" spans="1:6" ht="24.95" customHeight="1" thickBot="1">
      <c r="A11" s="109">
        <v>1</v>
      </c>
      <c r="B11" s="107" t="s">
        <v>282</v>
      </c>
      <c r="C11" s="107">
        <v>1023</v>
      </c>
      <c r="D11" s="106" t="s">
        <v>283</v>
      </c>
      <c r="E11" s="110">
        <v>0</v>
      </c>
      <c r="F11" s="110">
        <f>E11*100/C11</f>
        <v>0</v>
      </c>
    </row>
    <row r="12" spans="1:6" ht="24.95" customHeight="1" thickBot="1">
      <c r="A12" s="109">
        <v>2</v>
      </c>
      <c r="B12" s="107" t="s">
        <v>284</v>
      </c>
      <c r="C12" s="107">
        <v>242</v>
      </c>
      <c r="D12" s="106" t="s">
        <v>283</v>
      </c>
      <c r="E12" s="110">
        <v>0</v>
      </c>
      <c r="F12" s="110">
        <f>E12*100/C12</f>
        <v>0</v>
      </c>
    </row>
    <row r="13" spans="1:6" ht="24.95" customHeight="1" thickBot="1">
      <c r="A13" s="109">
        <v>3</v>
      </c>
      <c r="B13" s="107" t="s">
        <v>285</v>
      </c>
      <c r="C13" s="107">
        <v>23</v>
      </c>
      <c r="D13" s="106" t="s">
        <v>283</v>
      </c>
      <c r="E13" s="110">
        <v>0</v>
      </c>
      <c r="F13" s="108">
        <f>E13*100/C13</f>
        <v>0</v>
      </c>
    </row>
    <row r="14" spans="1:6" ht="24.95" customHeight="1" thickBot="1">
      <c r="A14" s="109">
        <v>4</v>
      </c>
      <c r="B14" s="107" t="s">
        <v>286</v>
      </c>
      <c r="C14" s="107">
        <v>143</v>
      </c>
      <c r="D14" s="106" t="s">
        <v>283</v>
      </c>
      <c r="E14" s="110">
        <v>0</v>
      </c>
      <c r="F14" s="110">
        <v>0</v>
      </c>
    </row>
    <row r="15" spans="1:6" ht="24.95" customHeight="1" thickBot="1">
      <c r="A15" s="109">
        <v>5</v>
      </c>
      <c r="B15" s="107" t="s">
        <v>287</v>
      </c>
      <c r="C15" s="107">
        <v>10</v>
      </c>
      <c r="D15" s="106" t="s">
        <v>283</v>
      </c>
      <c r="E15" s="110">
        <v>0</v>
      </c>
      <c r="F15" s="110">
        <v>0</v>
      </c>
    </row>
    <row r="16" spans="1:6" ht="24.95" customHeight="1" thickBot="1">
      <c r="A16" s="109"/>
      <c r="B16" s="105" t="s">
        <v>288</v>
      </c>
      <c r="C16" s="105"/>
      <c r="D16" s="106" t="s">
        <v>283</v>
      </c>
      <c r="E16" s="107"/>
      <c r="F16" s="111"/>
    </row>
    <row r="17" spans="1:6" ht="24.95" customHeight="1" thickBot="1">
      <c r="A17" s="109">
        <v>6</v>
      </c>
      <c r="B17" s="107" t="s">
        <v>289</v>
      </c>
      <c r="C17" s="107">
        <v>5</v>
      </c>
      <c r="D17" s="106" t="s">
        <v>283</v>
      </c>
      <c r="E17" s="110">
        <v>0</v>
      </c>
      <c r="F17" s="111">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topLeftCell="A6" workbookViewId="0">
      <selection sqref="A1:E11"/>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243" t="str">
        <f>'[27]MG COVER PAGE'!A1</f>
        <v>Name of Distribution Licensee: M G V C L</v>
      </c>
      <c r="B1" s="243"/>
      <c r="C1" s="243"/>
      <c r="D1" s="243"/>
      <c r="E1" s="243"/>
    </row>
    <row r="2" spans="1:7" ht="18">
      <c r="A2" s="243" t="str">
        <f>'[27]MG COVER PAGE'!A2</f>
        <v>Quarter :   Q-III  (Oct-Nov-Dec-2024)</v>
      </c>
      <c r="B2" s="243"/>
      <c r="C2" s="243"/>
      <c r="D2" s="243"/>
      <c r="E2" s="243"/>
    </row>
    <row r="3" spans="1:7" ht="18">
      <c r="A3" s="243" t="str">
        <f>'[27]MG COVER PAGE'!A3</f>
        <v>Year: 2024-25</v>
      </c>
      <c r="B3" s="243"/>
      <c r="C3" s="243"/>
      <c r="D3" s="243"/>
      <c r="E3" s="243"/>
    </row>
    <row r="4" spans="1:7" ht="18">
      <c r="A4" s="112" t="s">
        <v>290</v>
      </c>
      <c r="B4" s="113"/>
      <c r="C4" s="113"/>
      <c r="D4" s="113"/>
      <c r="E4" s="113"/>
    </row>
    <row r="5" spans="1:7" ht="22.5" customHeight="1" thickBot="1">
      <c r="A5" s="249" t="s">
        <v>291</v>
      </c>
      <c r="B5" s="249"/>
      <c r="C5" s="249"/>
      <c r="D5" s="249"/>
      <c r="E5" s="249"/>
    </row>
    <row r="6" spans="1:7" ht="18">
      <c r="A6" s="114">
        <v>-1</v>
      </c>
      <c r="B6" s="115">
        <v>-2</v>
      </c>
      <c r="C6" s="115">
        <v>-3</v>
      </c>
      <c r="D6" s="115">
        <v>-4</v>
      </c>
      <c r="E6" s="116">
        <v>-5</v>
      </c>
    </row>
    <row r="7" spans="1:7" ht="36">
      <c r="A7" s="250" t="s">
        <v>292</v>
      </c>
      <c r="B7" s="252" t="s">
        <v>293</v>
      </c>
      <c r="C7" s="252" t="s">
        <v>294</v>
      </c>
      <c r="D7" s="252" t="s">
        <v>276</v>
      </c>
      <c r="E7" s="117" t="s">
        <v>295</v>
      </c>
    </row>
    <row r="8" spans="1:7" ht="68.25" customHeight="1" thickBot="1">
      <c r="A8" s="251"/>
      <c r="B8" s="253"/>
      <c r="C8" s="253"/>
      <c r="D8" s="253"/>
      <c r="E8" s="118" t="s">
        <v>296</v>
      </c>
    </row>
    <row r="9" spans="1:7" ht="35.1" customHeight="1">
      <c r="A9" s="119" t="s">
        <v>297</v>
      </c>
      <c r="B9" s="119">
        <v>56</v>
      </c>
      <c r="C9" s="119" t="s">
        <v>298</v>
      </c>
      <c r="D9" s="119">
        <v>0</v>
      </c>
      <c r="E9" s="120">
        <f>D9*100/B9</f>
        <v>0</v>
      </c>
      <c r="F9" s="121"/>
      <c r="G9" s="121"/>
    </row>
    <row r="10" spans="1:7" ht="35.1" customHeight="1">
      <c r="A10" s="122" t="s">
        <v>299</v>
      </c>
      <c r="B10" s="122">
        <v>24</v>
      </c>
      <c r="C10" s="122" t="s">
        <v>300</v>
      </c>
      <c r="D10" s="122">
        <v>0</v>
      </c>
      <c r="E10" s="122">
        <v>0</v>
      </c>
    </row>
    <row r="11" spans="1:7" ht="35.1" customHeight="1">
      <c r="A11" s="122" t="s">
        <v>301</v>
      </c>
      <c r="B11" s="122">
        <v>1</v>
      </c>
      <c r="C11" s="122" t="s">
        <v>302</v>
      </c>
      <c r="D11" s="122">
        <v>0</v>
      </c>
      <c r="E11" s="122">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opLeftCell="A8" workbookViewId="0">
      <selection sqref="A1:F11"/>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243" t="str">
        <f>'[27]MG COVER PAGE'!A1</f>
        <v>Name of Distribution Licensee: M G V C L</v>
      </c>
      <c r="B1" s="243"/>
      <c r="C1" s="243"/>
      <c r="D1" s="243"/>
      <c r="E1" s="243"/>
    </row>
    <row r="2" spans="1:13" ht="18">
      <c r="A2" s="243" t="str">
        <f>'[27]MG COVER PAGE'!A2</f>
        <v>Quarter :   Q-III  (Oct-Nov-Dec-2024)</v>
      </c>
      <c r="B2" s="243"/>
      <c r="C2" s="243"/>
      <c r="D2" s="243"/>
      <c r="E2" s="243"/>
    </row>
    <row r="3" spans="1:13" ht="18">
      <c r="A3" s="243" t="str">
        <f>'[27]MG COVER PAGE'!A3</f>
        <v>Year: 2024-25</v>
      </c>
      <c r="B3" s="243"/>
      <c r="C3" s="243"/>
      <c r="D3" s="243"/>
      <c r="E3" s="243"/>
    </row>
    <row r="4" spans="1:13" ht="18">
      <c r="A4" s="123" t="s">
        <v>303</v>
      </c>
      <c r="B4" s="98"/>
      <c r="C4" s="98"/>
      <c r="D4" s="98"/>
      <c r="E4" s="98"/>
      <c r="F4" s="98"/>
      <c r="G4" s="98"/>
      <c r="H4" s="98"/>
      <c r="I4" s="98"/>
      <c r="J4" s="98"/>
      <c r="K4" s="98"/>
      <c r="L4" s="98"/>
      <c r="M4" s="98"/>
    </row>
    <row r="5" spans="1:13" ht="18.75" thickBot="1">
      <c r="A5" s="255" t="s">
        <v>304</v>
      </c>
      <c r="B5" s="255"/>
      <c r="C5" s="255"/>
      <c r="D5" s="255"/>
      <c r="E5" s="255"/>
      <c r="F5" s="255"/>
      <c r="G5" s="98"/>
      <c r="H5" s="98"/>
      <c r="I5" s="98"/>
      <c r="J5" s="98"/>
      <c r="K5" s="98"/>
      <c r="L5" s="98"/>
      <c r="M5" s="98"/>
    </row>
    <row r="6" spans="1:13" ht="18">
      <c r="A6" s="114">
        <v>-1</v>
      </c>
      <c r="B6" s="115">
        <v>-2</v>
      </c>
      <c r="C6" s="115">
        <v>-3</v>
      </c>
      <c r="D6" s="115">
        <v>-4</v>
      </c>
      <c r="E6" s="115">
        <v>-5</v>
      </c>
      <c r="F6" s="116">
        <v>-6</v>
      </c>
      <c r="G6" s="98"/>
      <c r="H6" s="98"/>
      <c r="I6" s="98"/>
      <c r="J6" s="98"/>
      <c r="K6" s="98"/>
      <c r="L6" s="98"/>
      <c r="M6" s="98"/>
    </row>
    <row r="7" spans="1:13" ht="43.5" customHeight="1">
      <c r="A7" s="256" t="s">
        <v>15</v>
      </c>
      <c r="B7" s="252" t="s">
        <v>273</v>
      </c>
      <c r="C7" s="252" t="s">
        <v>305</v>
      </c>
      <c r="D7" s="252" t="s">
        <v>306</v>
      </c>
      <c r="E7" s="252" t="s">
        <v>276</v>
      </c>
      <c r="F7" s="124" t="s">
        <v>307</v>
      </c>
      <c r="G7" s="98"/>
      <c r="H7" s="98"/>
      <c r="I7" s="98"/>
      <c r="J7" s="98"/>
      <c r="K7" s="98"/>
      <c r="L7" s="98"/>
      <c r="M7" s="98"/>
    </row>
    <row r="8" spans="1:13" ht="55.5" customHeight="1" thickBot="1">
      <c r="A8" s="257"/>
      <c r="B8" s="253"/>
      <c r="C8" s="253"/>
      <c r="D8" s="253"/>
      <c r="E8" s="253"/>
      <c r="F8" s="125" t="s">
        <v>279</v>
      </c>
      <c r="G8" s="98"/>
      <c r="H8" s="98"/>
      <c r="I8" s="98"/>
      <c r="J8" s="98"/>
      <c r="K8" s="98"/>
      <c r="L8" s="98"/>
      <c r="M8" s="98"/>
    </row>
    <row r="9" spans="1:13" ht="24.95" customHeight="1">
      <c r="A9" s="126">
        <v>1</v>
      </c>
      <c r="B9" s="119" t="s">
        <v>280</v>
      </c>
      <c r="C9" s="119">
        <v>33</v>
      </c>
      <c r="D9" s="127">
        <v>3.5000000000000003E-2</v>
      </c>
      <c r="E9" s="119">
        <v>0</v>
      </c>
      <c r="F9" s="119">
        <f>E9*100/C9</f>
        <v>0</v>
      </c>
      <c r="G9" s="98"/>
      <c r="H9" s="98"/>
      <c r="I9" s="98"/>
      <c r="J9" s="98"/>
      <c r="K9" s="98"/>
      <c r="L9" s="98"/>
      <c r="M9" s="98"/>
    </row>
    <row r="10" spans="1:13" ht="24.95" customHeight="1">
      <c r="A10" s="128">
        <v>2</v>
      </c>
      <c r="B10" s="122" t="s">
        <v>288</v>
      </c>
      <c r="C10" s="122">
        <v>4</v>
      </c>
      <c r="D10" s="129">
        <v>0.03</v>
      </c>
      <c r="E10" s="122">
        <v>0</v>
      </c>
      <c r="F10" s="122">
        <v>0</v>
      </c>
      <c r="G10" s="98"/>
      <c r="H10" s="98"/>
      <c r="I10" s="98"/>
      <c r="J10" s="98"/>
      <c r="K10" s="98"/>
      <c r="L10" s="98"/>
      <c r="M10" s="98"/>
    </row>
    <row r="11" spans="1:13" ht="24.95" customHeight="1">
      <c r="A11" s="128">
        <v>3</v>
      </c>
      <c r="B11" s="122" t="s">
        <v>308</v>
      </c>
      <c r="C11" s="122">
        <v>1</v>
      </c>
      <c r="D11" s="129">
        <v>0.03</v>
      </c>
      <c r="E11" s="122">
        <v>0</v>
      </c>
      <c r="F11" s="122">
        <v>0</v>
      </c>
      <c r="G11" s="98"/>
      <c r="H11" s="98"/>
      <c r="I11" s="98"/>
      <c r="J11" s="98"/>
      <c r="K11" s="98"/>
      <c r="L11" s="98"/>
      <c r="M11" s="98"/>
    </row>
    <row r="12" spans="1:13" ht="18">
      <c r="A12" s="130"/>
      <c r="B12" s="98"/>
      <c r="C12" s="98"/>
      <c r="D12" s="98"/>
      <c r="E12" s="98"/>
      <c r="F12" s="98"/>
      <c r="G12" s="98"/>
      <c r="H12" s="98"/>
      <c r="I12" s="98"/>
      <c r="J12" s="98"/>
      <c r="K12" s="98"/>
      <c r="L12" s="98"/>
      <c r="M12" s="98"/>
    </row>
    <row r="13" spans="1:13" ht="55.5" customHeight="1">
      <c r="A13" s="254" t="s">
        <v>309</v>
      </c>
      <c r="B13" s="254"/>
      <c r="C13" s="254"/>
      <c r="D13" s="254"/>
      <c r="E13" s="254"/>
      <c r="F13" s="254"/>
      <c r="G13" s="98"/>
      <c r="H13" s="98"/>
      <c r="I13" s="98"/>
      <c r="J13" s="98"/>
      <c r="K13" s="98"/>
      <c r="L13" s="98"/>
      <c r="M13" s="98"/>
    </row>
    <row r="14" spans="1:13" ht="10.5" customHeight="1">
      <c r="A14" s="97"/>
      <c r="B14" s="98"/>
      <c r="C14" s="98"/>
      <c r="D14" s="98"/>
      <c r="E14" s="98"/>
      <c r="F14" s="98"/>
      <c r="G14" s="98"/>
      <c r="H14" s="98"/>
      <c r="I14" s="98"/>
      <c r="J14" s="98"/>
      <c r="K14" s="98"/>
      <c r="L14" s="98"/>
      <c r="M14" s="98"/>
    </row>
    <row r="15" spans="1:13" ht="18">
      <c r="A15" s="130" t="s">
        <v>310</v>
      </c>
      <c r="B15" s="98"/>
      <c r="C15" s="98"/>
      <c r="D15" s="98"/>
      <c r="E15" s="98"/>
      <c r="F15" s="98"/>
      <c r="G15" s="98"/>
      <c r="H15" s="98"/>
      <c r="I15" s="98"/>
      <c r="J15" s="98"/>
      <c r="K15" s="98"/>
      <c r="L15" s="98"/>
      <c r="M15" s="98"/>
    </row>
    <row r="16" spans="1:13" ht="44.25" customHeight="1">
      <c r="A16" s="254" t="s">
        <v>311</v>
      </c>
      <c r="B16" s="254"/>
      <c r="C16" s="254"/>
      <c r="D16" s="254"/>
      <c r="E16" s="254"/>
      <c r="F16" s="254"/>
      <c r="G16" s="98"/>
      <c r="H16" s="98"/>
      <c r="I16" s="98"/>
      <c r="J16" s="98"/>
      <c r="K16" s="98"/>
      <c r="L16" s="98"/>
      <c r="M16" s="98"/>
    </row>
    <row r="17" spans="1:13" ht="18">
      <c r="A17" s="98"/>
      <c r="B17" s="98"/>
      <c r="C17" s="98"/>
      <c r="D17" s="98"/>
      <c r="E17" s="98"/>
      <c r="F17" s="98"/>
      <c r="G17" s="98"/>
      <c r="H17" s="98"/>
      <c r="I17" s="98"/>
      <c r="J17" s="98"/>
      <c r="K17" s="98"/>
      <c r="L17" s="98"/>
      <c r="M17" s="98"/>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topLeftCell="A6" workbookViewId="0">
      <selection sqref="A1:G9"/>
    </sheetView>
  </sheetViews>
  <sheetFormatPr defaultColWidth="14.5703125" defaultRowHeight="14.25"/>
  <cols>
    <col min="1" max="1" width="4.140625" style="142" bestFit="1" customWidth="1"/>
    <col min="2" max="2" width="11.28515625" style="142" customWidth="1"/>
    <col min="3" max="3" width="19.7109375" style="142" customWidth="1"/>
    <col min="4" max="4" width="25.7109375" style="142" customWidth="1"/>
    <col min="5" max="5" width="18.85546875" style="142" customWidth="1"/>
    <col min="6" max="6" width="30.85546875" style="142" customWidth="1"/>
    <col min="7" max="7" width="15.140625" style="142" customWidth="1"/>
    <col min="8" max="256" width="14.5703125" style="142"/>
    <col min="257" max="257" width="4.140625" style="142" bestFit="1" customWidth="1"/>
    <col min="258" max="258" width="11.28515625" style="142" customWidth="1"/>
    <col min="259" max="259" width="19.7109375" style="142" customWidth="1"/>
    <col min="260" max="260" width="25.7109375" style="142" customWidth="1"/>
    <col min="261" max="261" width="18.85546875" style="142" customWidth="1"/>
    <col min="262" max="262" width="30.85546875" style="142" customWidth="1"/>
    <col min="263" max="263" width="15.140625" style="142" customWidth="1"/>
    <col min="264" max="512" width="14.5703125" style="142"/>
    <col min="513" max="513" width="4.140625" style="142" bestFit="1" customWidth="1"/>
    <col min="514" max="514" width="11.28515625" style="142" customWidth="1"/>
    <col min="515" max="515" width="19.7109375" style="142" customWidth="1"/>
    <col min="516" max="516" width="25.7109375" style="142" customWidth="1"/>
    <col min="517" max="517" width="18.85546875" style="142" customWidth="1"/>
    <col min="518" max="518" width="30.85546875" style="142" customWidth="1"/>
    <col min="519" max="519" width="15.140625" style="142" customWidth="1"/>
    <col min="520" max="768" width="14.5703125" style="142"/>
    <col min="769" max="769" width="4.140625" style="142" bestFit="1" customWidth="1"/>
    <col min="770" max="770" width="11.28515625" style="142" customWidth="1"/>
    <col min="771" max="771" width="19.7109375" style="142" customWidth="1"/>
    <col min="772" max="772" width="25.7109375" style="142" customWidth="1"/>
    <col min="773" max="773" width="18.85546875" style="142" customWidth="1"/>
    <col min="774" max="774" width="30.85546875" style="142" customWidth="1"/>
    <col min="775" max="775" width="15.140625" style="142" customWidth="1"/>
    <col min="776" max="1024" width="14.5703125" style="142"/>
    <col min="1025" max="1025" width="4.140625" style="142" bestFit="1" customWidth="1"/>
    <col min="1026" max="1026" width="11.28515625" style="142" customWidth="1"/>
    <col min="1027" max="1027" width="19.7109375" style="142" customWidth="1"/>
    <col min="1028" max="1028" width="25.7109375" style="142" customWidth="1"/>
    <col min="1029" max="1029" width="18.85546875" style="142" customWidth="1"/>
    <col min="1030" max="1030" width="30.85546875" style="142" customWidth="1"/>
    <col min="1031" max="1031" width="15.140625" style="142" customWidth="1"/>
    <col min="1032" max="1280" width="14.5703125" style="142"/>
    <col min="1281" max="1281" width="4.140625" style="142" bestFit="1" customWidth="1"/>
    <col min="1282" max="1282" width="11.28515625" style="142" customWidth="1"/>
    <col min="1283" max="1283" width="19.7109375" style="142" customWidth="1"/>
    <col min="1284" max="1284" width="25.7109375" style="142" customWidth="1"/>
    <col min="1285" max="1285" width="18.85546875" style="142" customWidth="1"/>
    <col min="1286" max="1286" width="30.85546875" style="142" customWidth="1"/>
    <col min="1287" max="1287" width="15.140625" style="142" customWidth="1"/>
    <col min="1288" max="1536" width="14.5703125" style="142"/>
    <col min="1537" max="1537" width="4.140625" style="142" bestFit="1" customWidth="1"/>
    <col min="1538" max="1538" width="11.28515625" style="142" customWidth="1"/>
    <col min="1539" max="1539" width="19.7109375" style="142" customWidth="1"/>
    <col min="1540" max="1540" width="25.7109375" style="142" customWidth="1"/>
    <col min="1541" max="1541" width="18.85546875" style="142" customWidth="1"/>
    <col min="1542" max="1542" width="30.85546875" style="142" customWidth="1"/>
    <col min="1543" max="1543" width="15.140625" style="142" customWidth="1"/>
    <col min="1544" max="1792" width="14.5703125" style="142"/>
    <col min="1793" max="1793" width="4.140625" style="142" bestFit="1" customWidth="1"/>
    <col min="1794" max="1794" width="11.28515625" style="142" customWidth="1"/>
    <col min="1795" max="1795" width="19.7109375" style="142" customWidth="1"/>
    <col min="1796" max="1796" width="25.7109375" style="142" customWidth="1"/>
    <col min="1797" max="1797" width="18.85546875" style="142" customWidth="1"/>
    <col min="1798" max="1798" width="30.85546875" style="142" customWidth="1"/>
    <col min="1799" max="1799" width="15.140625" style="142" customWidth="1"/>
    <col min="1800" max="2048" width="14.5703125" style="142"/>
    <col min="2049" max="2049" width="4.140625" style="142" bestFit="1" customWidth="1"/>
    <col min="2050" max="2050" width="11.28515625" style="142" customWidth="1"/>
    <col min="2051" max="2051" width="19.7109375" style="142" customWidth="1"/>
    <col min="2052" max="2052" width="25.7109375" style="142" customWidth="1"/>
    <col min="2053" max="2053" width="18.85546875" style="142" customWidth="1"/>
    <col min="2054" max="2054" width="30.85546875" style="142" customWidth="1"/>
    <col min="2055" max="2055" width="15.140625" style="142" customWidth="1"/>
    <col min="2056" max="2304" width="14.5703125" style="142"/>
    <col min="2305" max="2305" width="4.140625" style="142" bestFit="1" customWidth="1"/>
    <col min="2306" max="2306" width="11.28515625" style="142" customWidth="1"/>
    <col min="2307" max="2307" width="19.7109375" style="142" customWidth="1"/>
    <col min="2308" max="2308" width="25.7109375" style="142" customWidth="1"/>
    <col min="2309" max="2309" width="18.85546875" style="142" customWidth="1"/>
    <col min="2310" max="2310" width="30.85546875" style="142" customWidth="1"/>
    <col min="2311" max="2311" width="15.140625" style="142" customWidth="1"/>
    <col min="2312" max="2560" width="14.5703125" style="142"/>
    <col min="2561" max="2561" width="4.140625" style="142" bestFit="1" customWidth="1"/>
    <col min="2562" max="2562" width="11.28515625" style="142" customWidth="1"/>
    <col min="2563" max="2563" width="19.7109375" style="142" customWidth="1"/>
    <col min="2564" max="2564" width="25.7109375" style="142" customWidth="1"/>
    <col min="2565" max="2565" width="18.85546875" style="142" customWidth="1"/>
    <col min="2566" max="2566" width="30.85546875" style="142" customWidth="1"/>
    <col min="2567" max="2567" width="15.140625" style="142" customWidth="1"/>
    <col min="2568" max="2816" width="14.5703125" style="142"/>
    <col min="2817" max="2817" width="4.140625" style="142" bestFit="1" customWidth="1"/>
    <col min="2818" max="2818" width="11.28515625" style="142" customWidth="1"/>
    <col min="2819" max="2819" width="19.7109375" style="142" customWidth="1"/>
    <col min="2820" max="2820" width="25.7109375" style="142" customWidth="1"/>
    <col min="2821" max="2821" width="18.85546875" style="142" customWidth="1"/>
    <col min="2822" max="2822" width="30.85546875" style="142" customWidth="1"/>
    <col min="2823" max="2823" width="15.140625" style="142" customWidth="1"/>
    <col min="2824" max="3072" width="14.5703125" style="142"/>
    <col min="3073" max="3073" width="4.140625" style="142" bestFit="1" customWidth="1"/>
    <col min="3074" max="3074" width="11.28515625" style="142" customWidth="1"/>
    <col min="3075" max="3075" width="19.7109375" style="142" customWidth="1"/>
    <col min="3076" max="3076" width="25.7109375" style="142" customWidth="1"/>
    <col min="3077" max="3077" width="18.85546875" style="142" customWidth="1"/>
    <col min="3078" max="3078" width="30.85546875" style="142" customWidth="1"/>
    <col min="3079" max="3079" width="15.140625" style="142" customWidth="1"/>
    <col min="3080" max="3328" width="14.5703125" style="142"/>
    <col min="3329" max="3329" width="4.140625" style="142" bestFit="1" customWidth="1"/>
    <col min="3330" max="3330" width="11.28515625" style="142" customWidth="1"/>
    <col min="3331" max="3331" width="19.7109375" style="142" customWidth="1"/>
    <col min="3332" max="3332" width="25.7109375" style="142" customWidth="1"/>
    <col min="3333" max="3333" width="18.85546875" style="142" customWidth="1"/>
    <col min="3334" max="3334" width="30.85546875" style="142" customWidth="1"/>
    <col min="3335" max="3335" width="15.140625" style="142" customWidth="1"/>
    <col min="3336" max="3584" width="14.5703125" style="142"/>
    <col min="3585" max="3585" width="4.140625" style="142" bestFit="1" customWidth="1"/>
    <col min="3586" max="3586" width="11.28515625" style="142" customWidth="1"/>
    <col min="3587" max="3587" width="19.7109375" style="142" customWidth="1"/>
    <col min="3588" max="3588" width="25.7109375" style="142" customWidth="1"/>
    <col min="3589" max="3589" width="18.85546875" style="142" customWidth="1"/>
    <col min="3590" max="3590" width="30.85546875" style="142" customWidth="1"/>
    <col min="3591" max="3591" width="15.140625" style="142" customWidth="1"/>
    <col min="3592" max="3840" width="14.5703125" style="142"/>
    <col min="3841" max="3841" width="4.140625" style="142" bestFit="1" customWidth="1"/>
    <col min="3842" max="3842" width="11.28515625" style="142" customWidth="1"/>
    <col min="3843" max="3843" width="19.7109375" style="142" customWidth="1"/>
    <col min="3844" max="3844" width="25.7109375" style="142" customWidth="1"/>
    <col min="3845" max="3845" width="18.85546875" style="142" customWidth="1"/>
    <col min="3846" max="3846" width="30.85546875" style="142" customWidth="1"/>
    <col min="3847" max="3847" width="15.140625" style="142" customWidth="1"/>
    <col min="3848" max="4096" width="14.5703125" style="142"/>
    <col min="4097" max="4097" width="4.140625" style="142" bestFit="1" customWidth="1"/>
    <col min="4098" max="4098" width="11.28515625" style="142" customWidth="1"/>
    <col min="4099" max="4099" width="19.7109375" style="142" customWidth="1"/>
    <col min="4100" max="4100" width="25.7109375" style="142" customWidth="1"/>
    <col min="4101" max="4101" width="18.85546875" style="142" customWidth="1"/>
    <col min="4102" max="4102" width="30.85546875" style="142" customWidth="1"/>
    <col min="4103" max="4103" width="15.140625" style="142" customWidth="1"/>
    <col min="4104" max="4352" width="14.5703125" style="142"/>
    <col min="4353" max="4353" width="4.140625" style="142" bestFit="1" customWidth="1"/>
    <col min="4354" max="4354" width="11.28515625" style="142" customWidth="1"/>
    <col min="4355" max="4355" width="19.7109375" style="142" customWidth="1"/>
    <col min="4356" max="4356" width="25.7109375" style="142" customWidth="1"/>
    <col min="4357" max="4357" width="18.85546875" style="142" customWidth="1"/>
    <col min="4358" max="4358" width="30.85546875" style="142" customWidth="1"/>
    <col min="4359" max="4359" width="15.140625" style="142" customWidth="1"/>
    <col min="4360" max="4608" width="14.5703125" style="142"/>
    <col min="4609" max="4609" width="4.140625" style="142" bestFit="1" customWidth="1"/>
    <col min="4610" max="4610" width="11.28515625" style="142" customWidth="1"/>
    <col min="4611" max="4611" width="19.7109375" style="142" customWidth="1"/>
    <col min="4612" max="4612" width="25.7109375" style="142" customWidth="1"/>
    <col min="4613" max="4613" width="18.85546875" style="142" customWidth="1"/>
    <col min="4614" max="4614" width="30.85546875" style="142" customWidth="1"/>
    <col min="4615" max="4615" width="15.140625" style="142" customWidth="1"/>
    <col min="4616" max="4864" width="14.5703125" style="142"/>
    <col min="4865" max="4865" width="4.140625" style="142" bestFit="1" customWidth="1"/>
    <col min="4866" max="4866" width="11.28515625" style="142" customWidth="1"/>
    <col min="4867" max="4867" width="19.7109375" style="142" customWidth="1"/>
    <col min="4868" max="4868" width="25.7109375" style="142" customWidth="1"/>
    <col min="4869" max="4869" width="18.85546875" style="142" customWidth="1"/>
    <col min="4870" max="4870" width="30.85546875" style="142" customWidth="1"/>
    <col min="4871" max="4871" width="15.140625" style="142" customWidth="1"/>
    <col min="4872" max="5120" width="14.5703125" style="142"/>
    <col min="5121" max="5121" width="4.140625" style="142" bestFit="1" customWidth="1"/>
    <col min="5122" max="5122" width="11.28515625" style="142" customWidth="1"/>
    <col min="5123" max="5123" width="19.7109375" style="142" customWidth="1"/>
    <col min="5124" max="5124" width="25.7109375" style="142" customWidth="1"/>
    <col min="5125" max="5125" width="18.85546875" style="142" customWidth="1"/>
    <col min="5126" max="5126" width="30.85546875" style="142" customWidth="1"/>
    <col min="5127" max="5127" width="15.140625" style="142" customWidth="1"/>
    <col min="5128" max="5376" width="14.5703125" style="142"/>
    <col min="5377" max="5377" width="4.140625" style="142" bestFit="1" customWidth="1"/>
    <col min="5378" max="5378" width="11.28515625" style="142" customWidth="1"/>
    <col min="5379" max="5379" width="19.7109375" style="142" customWidth="1"/>
    <col min="5380" max="5380" width="25.7109375" style="142" customWidth="1"/>
    <col min="5381" max="5381" width="18.85546875" style="142" customWidth="1"/>
    <col min="5382" max="5382" width="30.85546875" style="142" customWidth="1"/>
    <col min="5383" max="5383" width="15.140625" style="142" customWidth="1"/>
    <col min="5384" max="5632" width="14.5703125" style="142"/>
    <col min="5633" max="5633" width="4.140625" style="142" bestFit="1" customWidth="1"/>
    <col min="5634" max="5634" width="11.28515625" style="142" customWidth="1"/>
    <col min="5635" max="5635" width="19.7109375" style="142" customWidth="1"/>
    <col min="5636" max="5636" width="25.7109375" style="142" customWidth="1"/>
    <col min="5637" max="5637" width="18.85546875" style="142" customWidth="1"/>
    <col min="5638" max="5638" width="30.85546875" style="142" customWidth="1"/>
    <col min="5639" max="5639" width="15.140625" style="142" customWidth="1"/>
    <col min="5640" max="5888" width="14.5703125" style="142"/>
    <col min="5889" max="5889" width="4.140625" style="142" bestFit="1" customWidth="1"/>
    <col min="5890" max="5890" width="11.28515625" style="142" customWidth="1"/>
    <col min="5891" max="5891" width="19.7109375" style="142" customWidth="1"/>
    <col min="5892" max="5892" width="25.7109375" style="142" customWidth="1"/>
    <col min="5893" max="5893" width="18.85546875" style="142" customWidth="1"/>
    <col min="5894" max="5894" width="30.85546875" style="142" customWidth="1"/>
    <col min="5895" max="5895" width="15.140625" style="142" customWidth="1"/>
    <col min="5896" max="6144" width="14.5703125" style="142"/>
    <col min="6145" max="6145" width="4.140625" style="142" bestFit="1" customWidth="1"/>
    <col min="6146" max="6146" width="11.28515625" style="142" customWidth="1"/>
    <col min="6147" max="6147" width="19.7109375" style="142" customWidth="1"/>
    <col min="6148" max="6148" width="25.7109375" style="142" customWidth="1"/>
    <col min="6149" max="6149" width="18.85546875" style="142" customWidth="1"/>
    <col min="6150" max="6150" width="30.85546875" style="142" customWidth="1"/>
    <col min="6151" max="6151" width="15.140625" style="142" customWidth="1"/>
    <col min="6152" max="6400" width="14.5703125" style="142"/>
    <col min="6401" max="6401" width="4.140625" style="142" bestFit="1" customWidth="1"/>
    <col min="6402" max="6402" width="11.28515625" style="142" customWidth="1"/>
    <col min="6403" max="6403" width="19.7109375" style="142" customWidth="1"/>
    <col min="6404" max="6404" width="25.7109375" style="142" customWidth="1"/>
    <col min="6405" max="6405" width="18.85546875" style="142" customWidth="1"/>
    <col min="6406" max="6406" width="30.85546875" style="142" customWidth="1"/>
    <col min="6407" max="6407" width="15.140625" style="142" customWidth="1"/>
    <col min="6408" max="6656" width="14.5703125" style="142"/>
    <col min="6657" max="6657" width="4.140625" style="142" bestFit="1" customWidth="1"/>
    <col min="6658" max="6658" width="11.28515625" style="142" customWidth="1"/>
    <col min="6659" max="6659" width="19.7109375" style="142" customWidth="1"/>
    <col min="6660" max="6660" width="25.7109375" style="142" customWidth="1"/>
    <col min="6661" max="6661" width="18.85546875" style="142" customWidth="1"/>
    <col min="6662" max="6662" width="30.85546875" style="142" customWidth="1"/>
    <col min="6663" max="6663" width="15.140625" style="142" customWidth="1"/>
    <col min="6664" max="6912" width="14.5703125" style="142"/>
    <col min="6913" max="6913" width="4.140625" style="142" bestFit="1" customWidth="1"/>
    <col min="6914" max="6914" width="11.28515625" style="142" customWidth="1"/>
    <col min="6915" max="6915" width="19.7109375" style="142" customWidth="1"/>
    <col min="6916" max="6916" width="25.7109375" style="142" customWidth="1"/>
    <col min="6917" max="6917" width="18.85546875" style="142" customWidth="1"/>
    <col min="6918" max="6918" width="30.85546875" style="142" customWidth="1"/>
    <col min="6919" max="6919" width="15.140625" style="142" customWidth="1"/>
    <col min="6920" max="7168" width="14.5703125" style="142"/>
    <col min="7169" max="7169" width="4.140625" style="142" bestFit="1" customWidth="1"/>
    <col min="7170" max="7170" width="11.28515625" style="142" customWidth="1"/>
    <col min="7171" max="7171" width="19.7109375" style="142" customWidth="1"/>
    <col min="7172" max="7172" width="25.7109375" style="142" customWidth="1"/>
    <col min="7173" max="7173" width="18.85546875" style="142" customWidth="1"/>
    <col min="7174" max="7174" width="30.85546875" style="142" customWidth="1"/>
    <col min="7175" max="7175" width="15.140625" style="142" customWidth="1"/>
    <col min="7176" max="7424" width="14.5703125" style="142"/>
    <col min="7425" max="7425" width="4.140625" style="142" bestFit="1" customWidth="1"/>
    <col min="7426" max="7426" width="11.28515625" style="142" customWidth="1"/>
    <col min="7427" max="7427" width="19.7109375" style="142" customWidth="1"/>
    <col min="7428" max="7428" width="25.7109375" style="142" customWidth="1"/>
    <col min="7429" max="7429" width="18.85546875" style="142" customWidth="1"/>
    <col min="7430" max="7430" width="30.85546875" style="142" customWidth="1"/>
    <col min="7431" max="7431" width="15.140625" style="142" customWidth="1"/>
    <col min="7432" max="7680" width="14.5703125" style="142"/>
    <col min="7681" max="7681" width="4.140625" style="142" bestFit="1" customWidth="1"/>
    <col min="7682" max="7682" width="11.28515625" style="142" customWidth="1"/>
    <col min="7683" max="7683" width="19.7109375" style="142" customWidth="1"/>
    <col min="7684" max="7684" width="25.7109375" style="142" customWidth="1"/>
    <col min="7685" max="7685" width="18.85546875" style="142" customWidth="1"/>
    <col min="7686" max="7686" width="30.85546875" style="142" customWidth="1"/>
    <col min="7687" max="7687" width="15.140625" style="142" customWidth="1"/>
    <col min="7688" max="7936" width="14.5703125" style="142"/>
    <col min="7937" max="7937" width="4.140625" style="142" bestFit="1" customWidth="1"/>
    <col min="7938" max="7938" width="11.28515625" style="142" customWidth="1"/>
    <col min="7939" max="7939" width="19.7109375" style="142" customWidth="1"/>
    <col min="7940" max="7940" width="25.7109375" style="142" customWidth="1"/>
    <col min="7941" max="7941" width="18.85546875" style="142" customWidth="1"/>
    <col min="7942" max="7942" width="30.85546875" style="142" customWidth="1"/>
    <col min="7943" max="7943" width="15.140625" style="142" customWidth="1"/>
    <col min="7944" max="8192" width="14.5703125" style="142"/>
    <col min="8193" max="8193" width="4.140625" style="142" bestFit="1" customWidth="1"/>
    <col min="8194" max="8194" width="11.28515625" style="142" customWidth="1"/>
    <col min="8195" max="8195" width="19.7109375" style="142" customWidth="1"/>
    <col min="8196" max="8196" width="25.7109375" style="142" customWidth="1"/>
    <col min="8197" max="8197" width="18.85546875" style="142" customWidth="1"/>
    <col min="8198" max="8198" width="30.85546875" style="142" customWidth="1"/>
    <col min="8199" max="8199" width="15.140625" style="142" customWidth="1"/>
    <col min="8200" max="8448" width="14.5703125" style="142"/>
    <col min="8449" max="8449" width="4.140625" style="142" bestFit="1" customWidth="1"/>
    <col min="8450" max="8450" width="11.28515625" style="142" customWidth="1"/>
    <col min="8451" max="8451" width="19.7109375" style="142" customWidth="1"/>
    <col min="8452" max="8452" width="25.7109375" style="142" customWidth="1"/>
    <col min="8453" max="8453" width="18.85546875" style="142" customWidth="1"/>
    <col min="8454" max="8454" width="30.85546875" style="142" customWidth="1"/>
    <col min="8455" max="8455" width="15.140625" style="142" customWidth="1"/>
    <col min="8456" max="8704" width="14.5703125" style="142"/>
    <col min="8705" max="8705" width="4.140625" style="142" bestFit="1" customWidth="1"/>
    <col min="8706" max="8706" width="11.28515625" style="142" customWidth="1"/>
    <col min="8707" max="8707" width="19.7109375" style="142" customWidth="1"/>
    <col min="8708" max="8708" width="25.7109375" style="142" customWidth="1"/>
    <col min="8709" max="8709" width="18.85546875" style="142" customWidth="1"/>
    <col min="8710" max="8710" width="30.85546875" style="142" customWidth="1"/>
    <col min="8711" max="8711" width="15.140625" style="142" customWidth="1"/>
    <col min="8712" max="8960" width="14.5703125" style="142"/>
    <col min="8961" max="8961" width="4.140625" style="142" bestFit="1" customWidth="1"/>
    <col min="8962" max="8962" width="11.28515625" style="142" customWidth="1"/>
    <col min="8963" max="8963" width="19.7109375" style="142" customWidth="1"/>
    <col min="8964" max="8964" width="25.7109375" style="142" customWidth="1"/>
    <col min="8965" max="8965" width="18.85546875" style="142" customWidth="1"/>
    <col min="8966" max="8966" width="30.85546875" style="142" customWidth="1"/>
    <col min="8967" max="8967" width="15.140625" style="142" customWidth="1"/>
    <col min="8968" max="9216" width="14.5703125" style="142"/>
    <col min="9217" max="9217" width="4.140625" style="142" bestFit="1" customWidth="1"/>
    <col min="9218" max="9218" width="11.28515625" style="142" customWidth="1"/>
    <col min="9219" max="9219" width="19.7109375" style="142" customWidth="1"/>
    <col min="9220" max="9220" width="25.7109375" style="142" customWidth="1"/>
    <col min="9221" max="9221" width="18.85546875" style="142" customWidth="1"/>
    <col min="9222" max="9222" width="30.85546875" style="142" customWidth="1"/>
    <col min="9223" max="9223" width="15.140625" style="142" customWidth="1"/>
    <col min="9224" max="9472" width="14.5703125" style="142"/>
    <col min="9473" max="9473" width="4.140625" style="142" bestFit="1" customWidth="1"/>
    <col min="9474" max="9474" width="11.28515625" style="142" customWidth="1"/>
    <col min="9475" max="9475" width="19.7109375" style="142" customWidth="1"/>
    <col min="9476" max="9476" width="25.7109375" style="142" customWidth="1"/>
    <col min="9477" max="9477" width="18.85546875" style="142" customWidth="1"/>
    <col min="9478" max="9478" width="30.85546875" style="142" customWidth="1"/>
    <col min="9479" max="9479" width="15.140625" style="142" customWidth="1"/>
    <col min="9480" max="9728" width="14.5703125" style="142"/>
    <col min="9729" max="9729" width="4.140625" style="142" bestFit="1" customWidth="1"/>
    <col min="9730" max="9730" width="11.28515625" style="142" customWidth="1"/>
    <col min="9731" max="9731" width="19.7109375" style="142" customWidth="1"/>
    <col min="9732" max="9732" width="25.7109375" style="142" customWidth="1"/>
    <col min="9733" max="9733" width="18.85546875" style="142" customWidth="1"/>
    <col min="9734" max="9734" width="30.85546875" style="142" customWidth="1"/>
    <col min="9735" max="9735" width="15.140625" style="142" customWidth="1"/>
    <col min="9736" max="9984" width="14.5703125" style="142"/>
    <col min="9985" max="9985" width="4.140625" style="142" bestFit="1" customWidth="1"/>
    <col min="9986" max="9986" width="11.28515625" style="142" customWidth="1"/>
    <col min="9987" max="9987" width="19.7109375" style="142" customWidth="1"/>
    <col min="9988" max="9988" width="25.7109375" style="142" customWidth="1"/>
    <col min="9989" max="9989" width="18.85546875" style="142" customWidth="1"/>
    <col min="9990" max="9990" width="30.85546875" style="142" customWidth="1"/>
    <col min="9991" max="9991" width="15.140625" style="142" customWidth="1"/>
    <col min="9992" max="10240" width="14.5703125" style="142"/>
    <col min="10241" max="10241" width="4.140625" style="142" bestFit="1" customWidth="1"/>
    <col min="10242" max="10242" width="11.28515625" style="142" customWidth="1"/>
    <col min="10243" max="10243" width="19.7109375" style="142" customWidth="1"/>
    <col min="10244" max="10244" width="25.7109375" style="142" customWidth="1"/>
    <col min="10245" max="10245" width="18.85546875" style="142" customWidth="1"/>
    <col min="10246" max="10246" width="30.85546875" style="142" customWidth="1"/>
    <col min="10247" max="10247" width="15.140625" style="142" customWidth="1"/>
    <col min="10248" max="10496" width="14.5703125" style="142"/>
    <col min="10497" max="10497" width="4.140625" style="142" bestFit="1" customWidth="1"/>
    <col min="10498" max="10498" width="11.28515625" style="142" customWidth="1"/>
    <col min="10499" max="10499" width="19.7109375" style="142" customWidth="1"/>
    <col min="10500" max="10500" width="25.7109375" style="142" customWidth="1"/>
    <col min="10501" max="10501" width="18.85546875" style="142" customWidth="1"/>
    <col min="10502" max="10502" width="30.85546875" style="142" customWidth="1"/>
    <col min="10503" max="10503" width="15.140625" style="142" customWidth="1"/>
    <col min="10504" max="10752" width="14.5703125" style="142"/>
    <col min="10753" max="10753" width="4.140625" style="142" bestFit="1" customWidth="1"/>
    <col min="10754" max="10754" width="11.28515625" style="142" customWidth="1"/>
    <col min="10755" max="10755" width="19.7109375" style="142" customWidth="1"/>
    <col min="10756" max="10756" width="25.7109375" style="142" customWidth="1"/>
    <col min="10757" max="10757" width="18.85546875" style="142" customWidth="1"/>
    <col min="10758" max="10758" width="30.85546875" style="142" customWidth="1"/>
    <col min="10759" max="10759" width="15.140625" style="142" customWidth="1"/>
    <col min="10760" max="11008" width="14.5703125" style="142"/>
    <col min="11009" max="11009" width="4.140625" style="142" bestFit="1" customWidth="1"/>
    <col min="11010" max="11010" width="11.28515625" style="142" customWidth="1"/>
    <col min="11011" max="11011" width="19.7109375" style="142" customWidth="1"/>
    <col min="11012" max="11012" width="25.7109375" style="142" customWidth="1"/>
    <col min="11013" max="11013" width="18.85546875" style="142" customWidth="1"/>
    <col min="11014" max="11014" width="30.85546875" style="142" customWidth="1"/>
    <col min="11015" max="11015" width="15.140625" style="142" customWidth="1"/>
    <col min="11016" max="11264" width="14.5703125" style="142"/>
    <col min="11265" max="11265" width="4.140625" style="142" bestFit="1" customWidth="1"/>
    <col min="11266" max="11266" width="11.28515625" style="142" customWidth="1"/>
    <col min="11267" max="11267" width="19.7109375" style="142" customWidth="1"/>
    <col min="11268" max="11268" width="25.7109375" style="142" customWidth="1"/>
    <col min="11269" max="11269" width="18.85546875" style="142" customWidth="1"/>
    <col min="11270" max="11270" width="30.85546875" style="142" customWidth="1"/>
    <col min="11271" max="11271" width="15.140625" style="142" customWidth="1"/>
    <col min="11272" max="11520" width="14.5703125" style="142"/>
    <col min="11521" max="11521" width="4.140625" style="142" bestFit="1" customWidth="1"/>
    <col min="11522" max="11522" width="11.28515625" style="142" customWidth="1"/>
    <col min="11523" max="11523" width="19.7109375" style="142" customWidth="1"/>
    <col min="11524" max="11524" width="25.7109375" style="142" customWidth="1"/>
    <col min="11525" max="11525" width="18.85546875" style="142" customWidth="1"/>
    <col min="11526" max="11526" width="30.85546875" style="142" customWidth="1"/>
    <col min="11527" max="11527" width="15.140625" style="142" customWidth="1"/>
    <col min="11528" max="11776" width="14.5703125" style="142"/>
    <col min="11777" max="11777" width="4.140625" style="142" bestFit="1" customWidth="1"/>
    <col min="11778" max="11778" width="11.28515625" style="142" customWidth="1"/>
    <col min="11779" max="11779" width="19.7109375" style="142" customWidth="1"/>
    <col min="11780" max="11780" width="25.7109375" style="142" customWidth="1"/>
    <col min="11781" max="11781" width="18.85546875" style="142" customWidth="1"/>
    <col min="11782" max="11782" width="30.85546875" style="142" customWidth="1"/>
    <col min="11783" max="11783" width="15.140625" style="142" customWidth="1"/>
    <col min="11784" max="12032" width="14.5703125" style="142"/>
    <col min="12033" max="12033" width="4.140625" style="142" bestFit="1" customWidth="1"/>
    <col min="12034" max="12034" width="11.28515625" style="142" customWidth="1"/>
    <col min="12035" max="12035" width="19.7109375" style="142" customWidth="1"/>
    <col min="12036" max="12036" width="25.7109375" style="142" customWidth="1"/>
    <col min="12037" max="12037" width="18.85546875" style="142" customWidth="1"/>
    <col min="12038" max="12038" width="30.85546875" style="142" customWidth="1"/>
    <col min="12039" max="12039" width="15.140625" style="142" customWidth="1"/>
    <col min="12040" max="12288" width="14.5703125" style="142"/>
    <col min="12289" max="12289" width="4.140625" style="142" bestFit="1" customWidth="1"/>
    <col min="12290" max="12290" width="11.28515625" style="142" customWidth="1"/>
    <col min="12291" max="12291" width="19.7109375" style="142" customWidth="1"/>
    <col min="12292" max="12292" width="25.7109375" style="142" customWidth="1"/>
    <col min="12293" max="12293" width="18.85546875" style="142" customWidth="1"/>
    <col min="12294" max="12294" width="30.85546875" style="142" customWidth="1"/>
    <col min="12295" max="12295" width="15.140625" style="142" customWidth="1"/>
    <col min="12296" max="12544" width="14.5703125" style="142"/>
    <col min="12545" max="12545" width="4.140625" style="142" bestFit="1" customWidth="1"/>
    <col min="12546" max="12546" width="11.28515625" style="142" customWidth="1"/>
    <col min="12547" max="12547" width="19.7109375" style="142" customWidth="1"/>
    <col min="12548" max="12548" width="25.7109375" style="142" customWidth="1"/>
    <col min="12549" max="12549" width="18.85546875" style="142" customWidth="1"/>
    <col min="12550" max="12550" width="30.85546875" style="142" customWidth="1"/>
    <col min="12551" max="12551" width="15.140625" style="142" customWidth="1"/>
    <col min="12552" max="12800" width="14.5703125" style="142"/>
    <col min="12801" max="12801" width="4.140625" style="142" bestFit="1" customWidth="1"/>
    <col min="12802" max="12802" width="11.28515625" style="142" customWidth="1"/>
    <col min="12803" max="12803" width="19.7109375" style="142" customWidth="1"/>
    <col min="12804" max="12804" width="25.7109375" style="142" customWidth="1"/>
    <col min="12805" max="12805" width="18.85546875" style="142" customWidth="1"/>
    <col min="12806" max="12806" width="30.85546875" style="142" customWidth="1"/>
    <col min="12807" max="12807" width="15.140625" style="142" customWidth="1"/>
    <col min="12808" max="13056" width="14.5703125" style="142"/>
    <col min="13057" max="13057" width="4.140625" style="142" bestFit="1" customWidth="1"/>
    <col min="13058" max="13058" width="11.28515625" style="142" customWidth="1"/>
    <col min="13059" max="13059" width="19.7109375" style="142" customWidth="1"/>
    <col min="13060" max="13060" width="25.7109375" style="142" customWidth="1"/>
    <col min="13061" max="13061" width="18.85546875" style="142" customWidth="1"/>
    <col min="13062" max="13062" width="30.85546875" style="142" customWidth="1"/>
    <col min="13063" max="13063" width="15.140625" style="142" customWidth="1"/>
    <col min="13064" max="13312" width="14.5703125" style="142"/>
    <col min="13313" max="13313" width="4.140625" style="142" bestFit="1" customWidth="1"/>
    <col min="13314" max="13314" width="11.28515625" style="142" customWidth="1"/>
    <col min="13315" max="13315" width="19.7109375" style="142" customWidth="1"/>
    <col min="13316" max="13316" width="25.7109375" style="142" customWidth="1"/>
    <col min="13317" max="13317" width="18.85546875" style="142" customWidth="1"/>
    <col min="13318" max="13318" width="30.85546875" style="142" customWidth="1"/>
    <col min="13319" max="13319" width="15.140625" style="142" customWidth="1"/>
    <col min="13320" max="13568" width="14.5703125" style="142"/>
    <col min="13569" max="13569" width="4.140625" style="142" bestFit="1" customWidth="1"/>
    <col min="13570" max="13570" width="11.28515625" style="142" customWidth="1"/>
    <col min="13571" max="13571" width="19.7109375" style="142" customWidth="1"/>
    <col min="13572" max="13572" width="25.7109375" style="142" customWidth="1"/>
    <col min="13573" max="13573" width="18.85546875" style="142" customWidth="1"/>
    <col min="13574" max="13574" width="30.85546875" style="142" customWidth="1"/>
    <col min="13575" max="13575" width="15.140625" style="142" customWidth="1"/>
    <col min="13576" max="13824" width="14.5703125" style="142"/>
    <col min="13825" max="13825" width="4.140625" style="142" bestFit="1" customWidth="1"/>
    <col min="13826" max="13826" width="11.28515625" style="142" customWidth="1"/>
    <col min="13827" max="13827" width="19.7109375" style="142" customWidth="1"/>
    <col min="13828" max="13828" width="25.7109375" style="142" customWidth="1"/>
    <col min="13829" max="13829" width="18.85546875" style="142" customWidth="1"/>
    <col min="13830" max="13830" width="30.85546875" style="142" customWidth="1"/>
    <col min="13831" max="13831" width="15.140625" style="142" customWidth="1"/>
    <col min="13832" max="14080" width="14.5703125" style="142"/>
    <col min="14081" max="14081" width="4.140625" style="142" bestFit="1" customWidth="1"/>
    <col min="14082" max="14082" width="11.28515625" style="142" customWidth="1"/>
    <col min="14083" max="14083" width="19.7109375" style="142" customWidth="1"/>
    <col min="14084" max="14084" width="25.7109375" style="142" customWidth="1"/>
    <col min="14085" max="14085" width="18.85546875" style="142" customWidth="1"/>
    <col min="14086" max="14086" width="30.85546875" style="142" customWidth="1"/>
    <col min="14087" max="14087" width="15.140625" style="142" customWidth="1"/>
    <col min="14088" max="14336" width="14.5703125" style="142"/>
    <col min="14337" max="14337" width="4.140625" style="142" bestFit="1" customWidth="1"/>
    <col min="14338" max="14338" width="11.28515625" style="142" customWidth="1"/>
    <col min="14339" max="14339" width="19.7109375" style="142" customWidth="1"/>
    <col min="14340" max="14340" width="25.7109375" style="142" customWidth="1"/>
    <col min="14341" max="14341" width="18.85546875" style="142" customWidth="1"/>
    <col min="14342" max="14342" width="30.85546875" style="142" customWidth="1"/>
    <col min="14343" max="14343" width="15.140625" style="142" customWidth="1"/>
    <col min="14344" max="14592" width="14.5703125" style="142"/>
    <col min="14593" max="14593" width="4.140625" style="142" bestFit="1" customWidth="1"/>
    <col min="14594" max="14594" width="11.28515625" style="142" customWidth="1"/>
    <col min="14595" max="14595" width="19.7109375" style="142" customWidth="1"/>
    <col min="14596" max="14596" width="25.7109375" style="142" customWidth="1"/>
    <col min="14597" max="14597" width="18.85546875" style="142" customWidth="1"/>
    <col min="14598" max="14598" width="30.85546875" style="142" customWidth="1"/>
    <col min="14599" max="14599" width="15.140625" style="142" customWidth="1"/>
    <col min="14600" max="14848" width="14.5703125" style="142"/>
    <col min="14849" max="14849" width="4.140625" style="142" bestFit="1" customWidth="1"/>
    <col min="14850" max="14850" width="11.28515625" style="142" customWidth="1"/>
    <col min="14851" max="14851" width="19.7109375" style="142" customWidth="1"/>
    <col min="14852" max="14852" width="25.7109375" style="142" customWidth="1"/>
    <col min="14853" max="14853" width="18.85546875" style="142" customWidth="1"/>
    <col min="14854" max="14854" width="30.85546875" style="142" customWidth="1"/>
    <col min="14855" max="14855" width="15.140625" style="142" customWidth="1"/>
    <col min="14856" max="15104" width="14.5703125" style="142"/>
    <col min="15105" max="15105" width="4.140625" style="142" bestFit="1" customWidth="1"/>
    <col min="15106" max="15106" width="11.28515625" style="142" customWidth="1"/>
    <col min="15107" max="15107" width="19.7109375" style="142" customWidth="1"/>
    <col min="15108" max="15108" width="25.7109375" style="142" customWidth="1"/>
    <col min="15109" max="15109" width="18.85546875" style="142" customWidth="1"/>
    <col min="15110" max="15110" width="30.85546875" style="142" customWidth="1"/>
    <col min="15111" max="15111" width="15.140625" style="142" customWidth="1"/>
    <col min="15112" max="15360" width="14.5703125" style="142"/>
    <col min="15361" max="15361" width="4.140625" style="142" bestFit="1" customWidth="1"/>
    <col min="15362" max="15362" width="11.28515625" style="142" customWidth="1"/>
    <col min="15363" max="15363" width="19.7109375" style="142" customWidth="1"/>
    <col min="15364" max="15364" width="25.7109375" style="142" customWidth="1"/>
    <col min="15365" max="15365" width="18.85546875" style="142" customWidth="1"/>
    <col min="15366" max="15366" width="30.85546875" style="142" customWidth="1"/>
    <col min="15367" max="15367" width="15.140625" style="142" customWidth="1"/>
    <col min="15368" max="15616" width="14.5703125" style="142"/>
    <col min="15617" max="15617" width="4.140625" style="142" bestFit="1" customWidth="1"/>
    <col min="15618" max="15618" width="11.28515625" style="142" customWidth="1"/>
    <col min="15619" max="15619" width="19.7109375" style="142" customWidth="1"/>
    <col min="15620" max="15620" width="25.7109375" style="142" customWidth="1"/>
    <col min="15621" max="15621" width="18.85546875" style="142" customWidth="1"/>
    <col min="15622" max="15622" width="30.85546875" style="142" customWidth="1"/>
    <col min="15623" max="15623" width="15.140625" style="142" customWidth="1"/>
    <col min="15624" max="15872" width="14.5703125" style="142"/>
    <col min="15873" max="15873" width="4.140625" style="142" bestFit="1" customWidth="1"/>
    <col min="15874" max="15874" width="11.28515625" style="142" customWidth="1"/>
    <col min="15875" max="15875" width="19.7109375" style="142" customWidth="1"/>
    <col min="15876" max="15876" width="25.7109375" style="142" customWidth="1"/>
    <col min="15877" max="15877" width="18.85546875" style="142" customWidth="1"/>
    <col min="15878" max="15878" width="30.85546875" style="142" customWidth="1"/>
    <col min="15879" max="15879" width="15.140625" style="142" customWidth="1"/>
    <col min="15880" max="16128" width="14.5703125" style="142"/>
    <col min="16129" max="16129" width="4.140625" style="142" bestFit="1" customWidth="1"/>
    <col min="16130" max="16130" width="11.28515625" style="142" customWidth="1"/>
    <col min="16131" max="16131" width="19.7109375" style="142" customWidth="1"/>
    <col min="16132" max="16132" width="25.7109375" style="142" customWidth="1"/>
    <col min="16133" max="16133" width="18.85546875" style="142" customWidth="1"/>
    <col min="16134" max="16134" width="30.85546875" style="142" customWidth="1"/>
    <col min="16135" max="16135" width="15.140625" style="142" customWidth="1"/>
    <col min="16136" max="16384" width="14.5703125" style="142"/>
  </cols>
  <sheetData>
    <row r="1" spans="1:7" s="140" customFormat="1" ht="18">
      <c r="A1" s="243" t="s">
        <v>369</v>
      </c>
      <c r="B1" s="243"/>
      <c r="C1" s="243"/>
      <c r="D1" s="243"/>
      <c r="E1" s="243"/>
      <c r="F1" s="243"/>
      <c r="G1" s="243"/>
    </row>
    <row r="2" spans="1:7" s="140" customFormat="1" ht="18">
      <c r="A2" s="243" t="s">
        <v>370</v>
      </c>
      <c r="B2" s="243"/>
      <c r="C2" s="243"/>
      <c r="D2" s="243"/>
      <c r="E2" s="243"/>
      <c r="F2" s="243"/>
      <c r="G2" s="243"/>
    </row>
    <row r="3" spans="1:7" s="140" customFormat="1" ht="18">
      <c r="A3" s="258" t="s">
        <v>371</v>
      </c>
      <c r="B3" s="258"/>
      <c r="C3" s="258"/>
      <c r="D3" s="258"/>
      <c r="E3" s="258"/>
      <c r="F3" s="258"/>
      <c r="G3" s="258"/>
    </row>
    <row r="4" spans="1:7" ht="99">
      <c r="A4" s="141" t="s">
        <v>372</v>
      </c>
      <c r="B4" s="141" t="s">
        <v>373</v>
      </c>
      <c r="C4" s="141" t="s">
        <v>374</v>
      </c>
      <c r="D4" s="141" t="s">
        <v>375</v>
      </c>
      <c r="E4" s="141" t="s">
        <v>376</v>
      </c>
      <c r="F4" s="141" t="s">
        <v>377</v>
      </c>
      <c r="G4" s="141" t="s">
        <v>378</v>
      </c>
    </row>
    <row r="5" spans="1:7" s="144" customFormat="1" ht="18">
      <c r="A5" s="143">
        <v>1</v>
      </c>
      <c r="B5" s="143">
        <v>2</v>
      </c>
      <c r="C5" s="143">
        <v>3</v>
      </c>
      <c r="D5" s="143">
        <v>4</v>
      </c>
      <c r="E5" s="143">
        <v>5</v>
      </c>
      <c r="F5" s="143" t="s">
        <v>379</v>
      </c>
      <c r="G5" s="143" t="s">
        <v>380</v>
      </c>
    </row>
    <row r="6" spans="1:7" ht="35.1" customHeight="1">
      <c r="A6" s="145">
        <v>1</v>
      </c>
      <c r="B6" s="146">
        <f>[28]Saifi!B8</f>
        <v>45566</v>
      </c>
      <c r="C6" s="145">
        <f>[28]Saifi!C8</f>
        <v>31355</v>
      </c>
      <c r="D6" s="145">
        <f>[28]Saifi!D8</f>
        <v>3342681</v>
      </c>
      <c r="E6" s="145">
        <f>[28]Saifi!E8</f>
        <v>3621399</v>
      </c>
      <c r="F6" s="145">
        <f>[28]Saifi!F8</f>
        <v>36070735</v>
      </c>
      <c r="G6" s="147">
        <f>[28]Saifi!G8</f>
        <v>9.9600000000000009</v>
      </c>
    </row>
    <row r="7" spans="1:7" ht="35.1" customHeight="1">
      <c r="A7" s="145">
        <v>2</v>
      </c>
      <c r="B7" s="146">
        <f>[28]Saifi!B9</f>
        <v>45597</v>
      </c>
      <c r="C7" s="145">
        <f>[28]Saifi!C9</f>
        <v>25156</v>
      </c>
      <c r="D7" s="145">
        <f>[28]Saifi!D9</f>
        <v>3280350</v>
      </c>
      <c r="E7" s="145">
        <f>[28]Saifi!E9</f>
        <v>3624033</v>
      </c>
      <c r="F7" s="145">
        <f>[28]Saifi!F9</f>
        <v>28386447</v>
      </c>
      <c r="G7" s="147">
        <f>[28]Saifi!G9</f>
        <v>7.83</v>
      </c>
    </row>
    <row r="8" spans="1:7" ht="35.1" customHeight="1">
      <c r="A8" s="145">
        <v>3</v>
      </c>
      <c r="B8" s="146">
        <f>[28]Saifi!B10</f>
        <v>45627</v>
      </c>
      <c r="C8" s="145">
        <f>[28]Saifi!C10</f>
        <v>23709</v>
      </c>
      <c r="D8" s="145">
        <f>[28]Saifi!D10</f>
        <v>3288295</v>
      </c>
      <c r="E8" s="145">
        <f>[28]Saifi!E10</f>
        <v>3631424</v>
      </c>
      <c r="F8" s="145">
        <f>[28]Saifi!F10</f>
        <v>29004689</v>
      </c>
      <c r="G8" s="147">
        <f>[28]Saifi!G10</f>
        <v>7.99</v>
      </c>
    </row>
    <row r="9" spans="1:7" s="151" customFormat="1" ht="35.1" customHeight="1">
      <c r="A9" s="148"/>
      <c r="B9" s="148"/>
      <c r="C9" s="149">
        <f>SUM(C6:C8)</f>
        <v>80220</v>
      </c>
      <c r="D9" s="149">
        <f>SUM(D6:D8)</f>
        <v>9911326</v>
      </c>
      <c r="E9" s="149">
        <f>SUM(E6:E8)</f>
        <v>10876856</v>
      </c>
      <c r="F9" s="149">
        <f>SUM(F6:F8)</f>
        <v>93461871</v>
      </c>
      <c r="G9" s="150">
        <f>F9/E9</f>
        <v>8.5927285421448989</v>
      </c>
    </row>
  </sheetData>
  <mergeCells count="3">
    <mergeCell ref="A1:G1"/>
    <mergeCell ref="A2:G2"/>
    <mergeCell ref="A3:G3"/>
  </mergeCells>
  <printOptions horizontalCentered="1"/>
  <pageMargins left="0.45" right="0.45" top="0.5" bottom="0.5" header="0.3" footer="0.3"/>
  <pageSetup paperSize="9" scale="120" orientation="landscape" r:id="rId1"/>
  <headerFooter>
    <oddFooter>&amp;L&amp;A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opLeftCell="D1" zoomScaleNormal="100" zoomScaleSheetLayoutView="100" workbookViewId="0">
      <selection activeCell="A3" sqref="A3:J9"/>
    </sheetView>
  </sheetViews>
  <sheetFormatPr defaultRowHeight="15"/>
  <cols>
    <col min="1" max="1" width="8" customWidth="1"/>
    <col min="2" max="2" width="10" bestFit="1" customWidth="1"/>
    <col min="3" max="3" width="27.140625" customWidth="1"/>
    <col min="4" max="4" width="19.7109375" customWidth="1"/>
    <col min="5" max="5" width="14.5703125" customWidth="1"/>
    <col min="6" max="6" width="26" customWidth="1"/>
    <col min="7" max="7" width="21.28515625" customWidth="1"/>
    <col min="8" max="8" width="18.7109375" customWidth="1"/>
    <col min="9" max="9" width="15.28515625" bestFit="1" customWidth="1"/>
    <col min="10" max="10" width="13.85546875" customWidth="1"/>
    <col min="11" max="11" width="5.140625" bestFit="1" customWidth="1"/>
    <col min="257" max="257" width="8" customWidth="1"/>
    <col min="258" max="258" width="10" bestFit="1" customWidth="1"/>
    <col min="259" max="259" width="27.140625" customWidth="1"/>
    <col min="260" max="260" width="19.7109375" customWidth="1"/>
    <col min="261" max="261" width="14.5703125" customWidth="1"/>
    <col min="262" max="262" width="26" customWidth="1"/>
    <col min="263" max="263" width="21.28515625" customWidth="1"/>
    <col min="264" max="264" width="18.7109375" customWidth="1"/>
    <col min="265" max="265" width="15.28515625" bestFit="1" customWidth="1"/>
    <col min="266" max="266" width="13.85546875" customWidth="1"/>
    <col min="267" max="267" width="5.140625" bestFit="1" customWidth="1"/>
    <col min="513" max="513" width="8" customWidth="1"/>
    <col min="514" max="514" width="10" bestFit="1" customWidth="1"/>
    <col min="515" max="515" width="27.140625" customWidth="1"/>
    <col min="516" max="516" width="19.7109375" customWidth="1"/>
    <col min="517" max="517" width="14.5703125" customWidth="1"/>
    <col min="518" max="518" width="26" customWidth="1"/>
    <col min="519" max="519" width="21.28515625" customWidth="1"/>
    <col min="520" max="520" width="18.7109375" customWidth="1"/>
    <col min="521" max="521" width="15.28515625" bestFit="1" customWidth="1"/>
    <col min="522" max="522" width="13.85546875" customWidth="1"/>
    <col min="523" max="523" width="5.140625" bestFit="1" customWidth="1"/>
    <col min="769" max="769" width="8" customWidth="1"/>
    <col min="770" max="770" width="10" bestFit="1" customWidth="1"/>
    <col min="771" max="771" width="27.140625" customWidth="1"/>
    <col min="772" max="772" width="19.7109375" customWidth="1"/>
    <col min="773" max="773" width="14.5703125" customWidth="1"/>
    <col min="774" max="774" width="26" customWidth="1"/>
    <col min="775" max="775" width="21.28515625" customWidth="1"/>
    <col min="776" max="776" width="18.7109375" customWidth="1"/>
    <col min="777" max="777" width="15.28515625" bestFit="1" customWidth="1"/>
    <col min="778" max="778" width="13.85546875" customWidth="1"/>
    <col min="779" max="779" width="5.140625" bestFit="1" customWidth="1"/>
    <col min="1025" max="1025" width="8" customWidth="1"/>
    <col min="1026" max="1026" width="10" bestFit="1" customWidth="1"/>
    <col min="1027" max="1027" width="27.140625" customWidth="1"/>
    <col min="1028" max="1028" width="19.7109375" customWidth="1"/>
    <col min="1029" max="1029" width="14.5703125" customWidth="1"/>
    <col min="1030" max="1030" width="26" customWidth="1"/>
    <col min="1031" max="1031" width="21.28515625" customWidth="1"/>
    <col min="1032" max="1032" width="18.7109375" customWidth="1"/>
    <col min="1033" max="1033" width="15.28515625" bestFit="1" customWidth="1"/>
    <col min="1034" max="1034" width="13.85546875" customWidth="1"/>
    <col min="1035" max="1035" width="5.140625" bestFit="1" customWidth="1"/>
    <col min="1281" max="1281" width="8" customWidth="1"/>
    <col min="1282" max="1282" width="10" bestFit="1" customWidth="1"/>
    <col min="1283" max="1283" width="27.140625" customWidth="1"/>
    <col min="1284" max="1284" width="19.7109375" customWidth="1"/>
    <col min="1285" max="1285" width="14.5703125" customWidth="1"/>
    <col min="1286" max="1286" width="26" customWidth="1"/>
    <col min="1287" max="1287" width="21.28515625" customWidth="1"/>
    <col min="1288" max="1288" width="18.7109375" customWidth="1"/>
    <col min="1289" max="1289" width="15.28515625" bestFit="1" customWidth="1"/>
    <col min="1290" max="1290" width="13.85546875" customWidth="1"/>
    <col min="1291" max="1291" width="5.140625" bestFit="1" customWidth="1"/>
    <col min="1537" max="1537" width="8" customWidth="1"/>
    <col min="1538" max="1538" width="10" bestFit="1" customWidth="1"/>
    <col min="1539" max="1539" width="27.140625" customWidth="1"/>
    <col min="1540" max="1540" width="19.7109375" customWidth="1"/>
    <col min="1541" max="1541" width="14.5703125" customWidth="1"/>
    <col min="1542" max="1542" width="26" customWidth="1"/>
    <col min="1543" max="1543" width="21.28515625" customWidth="1"/>
    <col min="1544" max="1544" width="18.7109375" customWidth="1"/>
    <col min="1545" max="1545" width="15.28515625" bestFit="1" customWidth="1"/>
    <col min="1546" max="1546" width="13.85546875" customWidth="1"/>
    <col min="1547" max="1547" width="5.140625" bestFit="1" customWidth="1"/>
    <col min="1793" max="1793" width="8" customWidth="1"/>
    <col min="1794" max="1794" width="10" bestFit="1" customWidth="1"/>
    <col min="1795" max="1795" width="27.140625" customWidth="1"/>
    <col min="1796" max="1796" width="19.7109375" customWidth="1"/>
    <col min="1797" max="1797" width="14.5703125" customWidth="1"/>
    <col min="1798" max="1798" width="26" customWidth="1"/>
    <col min="1799" max="1799" width="21.28515625" customWidth="1"/>
    <col min="1800" max="1800" width="18.7109375" customWidth="1"/>
    <col min="1801" max="1801" width="15.28515625" bestFit="1" customWidth="1"/>
    <col min="1802" max="1802" width="13.85546875" customWidth="1"/>
    <col min="1803" max="1803" width="5.140625" bestFit="1" customWidth="1"/>
    <col min="2049" max="2049" width="8" customWidth="1"/>
    <col min="2050" max="2050" width="10" bestFit="1" customWidth="1"/>
    <col min="2051" max="2051" width="27.140625" customWidth="1"/>
    <col min="2052" max="2052" width="19.7109375" customWidth="1"/>
    <col min="2053" max="2053" width="14.5703125" customWidth="1"/>
    <col min="2054" max="2054" width="26" customWidth="1"/>
    <col min="2055" max="2055" width="21.28515625" customWidth="1"/>
    <col min="2056" max="2056" width="18.7109375" customWidth="1"/>
    <col min="2057" max="2057" width="15.28515625" bestFit="1" customWidth="1"/>
    <col min="2058" max="2058" width="13.85546875" customWidth="1"/>
    <col min="2059" max="2059" width="5.140625" bestFit="1" customWidth="1"/>
    <col min="2305" max="2305" width="8" customWidth="1"/>
    <col min="2306" max="2306" width="10" bestFit="1" customWidth="1"/>
    <col min="2307" max="2307" width="27.140625" customWidth="1"/>
    <col min="2308" max="2308" width="19.7109375" customWidth="1"/>
    <col min="2309" max="2309" width="14.5703125" customWidth="1"/>
    <col min="2310" max="2310" width="26" customWidth="1"/>
    <col min="2311" max="2311" width="21.28515625" customWidth="1"/>
    <col min="2312" max="2312" width="18.7109375" customWidth="1"/>
    <col min="2313" max="2313" width="15.28515625" bestFit="1" customWidth="1"/>
    <col min="2314" max="2314" width="13.85546875" customWidth="1"/>
    <col min="2315" max="2315" width="5.140625" bestFit="1" customWidth="1"/>
    <col min="2561" max="2561" width="8" customWidth="1"/>
    <col min="2562" max="2562" width="10" bestFit="1" customWidth="1"/>
    <col min="2563" max="2563" width="27.140625" customWidth="1"/>
    <col min="2564" max="2564" width="19.7109375" customWidth="1"/>
    <col min="2565" max="2565" width="14.5703125" customWidth="1"/>
    <col min="2566" max="2566" width="26" customWidth="1"/>
    <col min="2567" max="2567" width="21.28515625" customWidth="1"/>
    <col min="2568" max="2568" width="18.7109375" customWidth="1"/>
    <col min="2569" max="2569" width="15.28515625" bestFit="1" customWidth="1"/>
    <col min="2570" max="2570" width="13.85546875" customWidth="1"/>
    <col min="2571" max="2571" width="5.140625" bestFit="1" customWidth="1"/>
    <col min="2817" max="2817" width="8" customWidth="1"/>
    <col min="2818" max="2818" width="10" bestFit="1" customWidth="1"/>
    <col min="2819" max="2819" width="27.140625" customWidth="1"/>
    <col min="2820" max="2820" width="19.7109375" customWidth="1"/>
    <col min="2821" max="2821" width="14.5703125" customWidth="1"/>
    <col min="2822" max="2822" width="26" customWidth="1"/>
    <col min="2823" max="2823" width="21.28515625" customWidth="1"/>
    <col min="2824" max="2824" width="18.7109375" customWidth="1"/>
    <col min="2825" max="2825" width="15.28515625" bestFit="1" customWidth="1"/>
    <col min="2826" max="2826" width="13.85546875" customWidth="1"/>
    <col min="2827" max="2827" width="5.140625" bestFit="1" customWidth="1"/>
    <col min="3073" max="3073" width="8" customWidth="1"/>
    <col min="3074" max="3074" width="10" bestFit="1" customWidth="1"/>
    <col min="3075" max="3075" width="27.140625" customWidth="1"/>
    <col min="3076" max="3076" width="19.7109375" customWidth="1"/>
    <col min="3077" max="3077" width="14.5703125" customWidth="1"/>
    <col min="3078" max="3078" width="26" customWidth="1"/>
    <col min="3079" max="3079" width="21.28515625" customWidth="1"/>
    <col min="3080" max="3080" width="18.7109375" customWidth="1"/>
    <col min="3081" max="3081" width="15.28515625" bestFit="1" customWidth="1"/>
    <col min="3082" max="3082" width="13.85546875" customWidth="1"/>
    <col min="3083" max="3083" width="5.140625" bestFit="1" customWidth="1"/>
    <col min="3329" max="3329" width="8" customWidth="1"/>
    <col min="3330" max="3330" width="10" bestFit="1" customWidth="1"/>
    <col min="3331" max="3331" width="27.140625" customWidth="1"/>
    <col min="3332" max="3332" width="19.7109375" customWidth="1"/>
    <col min="3333" max="3333" width="14.5703125" customWidth="1"/>
    <col min="3334" max="3334" width="26" customWidth="1"/>
    <col min="3335" max="3335" width="21.28515625" customWidth="1"/>
    <col min="3336" max="3336" width="18.7109375" customWidth="1"/>
    <col min="3337" max="3337" width="15.28515625" bestFit="1" customWidth="1"/>
    <col min="3338" max="3338" width="13.85546875" customWidth="1"/>
    <col min="3339" max="3339" width="5.140625" bestFit="1" customWidth="1"/>
    <col min="3585" max="3585" width="8" customWidth="1"/>
    <col min="3586" max="3586" width="10" bestFit="1" customWidth="1"/>
    <col min="3587" max="3587" width="27.140625" customWidth="1"/>
    <col min="3588" max="3588" width="19.7109375" customWidth="1"/>
    <col min="3589" max="3589" width="14.5703125" customWidth="1"/>
    <col min="3590" max="3590" width="26" customWidth="1"/>
    <col min="3591" max="3591" width="21.28515625" customWidth="1"/>
    <col min="3592" max="3592" width="18.7109375" customWidth="1"/>
    <col min="3593" max="3593" width="15.28515625" bestFit="1" customWidth="1"/>
    <col min="3594" max="3594" width="13.85546875" customWidth="1"/>
    <col min="3595" max="3595" width="5.140625" bestFit="1" customWidth="1"/>
    <col min="3841" max="3841" width="8" customWidth="1"/>
    <col min="3842" max="3842" width="10" bestFit="1" customWidth="1"/>
    <col min="3843" max="3843" width="27.140625" customWidth="1"/>
    <col min="3844" max="3844" width="19.7109375" customWidth="1"/>
    <col min="3845" max="3845" width="14.5703125" customWidth="1"/>
    <col min="3846" max="3846" width="26" customWidth="1"/>
    <col min="3847" max="3847" width="21.28515625" customWidth="1"/>
    <col min="3848" max="3848" width="18.7109375" customWidth="1"/>
    <col min="3849" max="3849" width="15.28515625" bestFit="1" customWidth="1"/>
    <col min="3850" max="3850" width="13.85546875" customWidth="1"/>
    <col min="3851" max="3851" width="5.140625" bestFit="1" customWidth="1"/>
    <col min="4097" max="4097" width="8" customWidth="1"/>
    <col min="4098" max="4098" width="10" bestFit="1" customWidth="1"/>
    <col min="4099" max="4099" width="27.140625" customWidth="1"/>
    <col min="4100" max="4100" width="19.7109375" customWidth="1"/>
    <col min="4101" max="4101" width="14.5703125" customWidth="1"/>
    <col min="4102" max="4102" width="26" customWidth="1"/>
    <col min="4103" max="4103" width="21.28515625" customWidth="1"/>
    <col min="4104" max="4104" width="18.7109375" customWidth="1"/>
    <col min="4105" max="4105" width="15.28515625" bestFit="1" customWidth="1"/>
    <col min="4106" max="4106" width="13.85546875" customWidth="1"/>
    <col min="4107" max="4107" width="5.140625" bestFit="1" customWidth="1"/>
    <col min="4353" max="4353" width="8" customWidth="1"/>
    <col min="4354" max="4354" width="10" bestFit="1" customWidth="1"/>
    <col min="4355" max="4355" width="27.140625" customWidth="1"/>
    <col min="4356" max="4356" width="19.7109375" customWidth="1"/>
    <col min="4357" max="4357" width="14.5703125" customWidth="1"/>
    <col min="4358" max="4358" width="26" customWidth="1"/>
    <col min="4359" max="4359" width="21.28515625" customWidth="1"/>
    <col min="4360" max="4360" width="18.7109375" customWidth="1"/>
    <col min="4361" max="4361" width="15.28515625" bestFit="1" customWidth="1"/>
    <col min="4362" max="4362" width="13.85546875" customWidth="1"/>
    <col min="4363" max="4363" width="5.140625" bestFit="1" customWidth="1"/>
    <col min="4609" max="4609" width="8" customWidth="1"/>
    <col min="4610" max="4610" width="10" bestFit="1" customWidth="1"/>
    <col min="4611" max="4611" width="27.140625" customWidth="1"/>
    <col min="4612" max="4612" width="19.7109375" customWidth="1"/>
    <col min="4613" max="4613" width="14.5703125" customWidth="1"/>
    <col min="4614" max="4614" width="26" customWidth="1"/>
    <col min="4615" max="4615" width="21.28515625" customWidth="1"/>
    <col min="4616" max="4616" width="18.7109375" customWidth="1"/>
    <col min="4617" max="4617" width="15.28515625" bestFit="1" customWidth="1"/>
    <col min="4618" max="4618" width="13.85546875" customWidth="1"/>
    <col min="4619" max="4619" width="5.140625" bestFit="1" customWidth="1"/>
    <col min="4865" max="4865" width="8" customWidth="1"/>
    <col min="4866" max="4866" width="10" bestFit="1" customWidth="1"/>
    <col min="4867" max="4867" width="27.140625" customWidth="1"/>
    <col min="4868" max="4868" width="19.7109375" customWidth="1"/>
    <col min="4869" max="4869" width="14.5703125" customWidth="1"/>
    <col min="4870" max="4870" width="26" customWidth="1"/>
    <col min="4871" max="4871" width="21.28515625" customWidth="1"/>
    <col min="4872" max="4872" width="18.7109375" customWidth="1"/>
    <col min="4873" max="4873" width="15.28515625" bestFit="1" customWidth="1"/>
    <col min="4874" max="4874" width="13.85546875" customWidth="1"/>
    <col min="4875" max="4875" width="5.140625" bestFit="1" customWidth="1"/>
    <col min="5121" max="5121" width="8" customWidth="1"/>
    <col min="5122" max="5122" width="10" bestFit="1" customWidth="1"/>
    <col min="5123" max="5123" width="27.140625" customWidth="1"/>
    <col min="5124" max="5124" width="19.7109375" customWidth="1"/>
    <col min="5125" max="5125" width="14.5703125" customWidth="1"/>
    <col min="5126" max="5126" width="26" customWidth="1"/>
    <col min="5127" max="5127" width="21.28515625" customWidth="1"/>
    <col min="5128" max="5128" width="18.7109375" customWidth="1"/>
    <col min="5129" max="5129" width="15.28515625" bestFit="1" customWidth="1"/>
    <col min="5130" max="5130" width="13.85546875" customWidth="1"/>
    <col min="5131" max="5131" width="5.140625" bestFit="1" customWidth="1"/>
    <col min="5377" max="5377" width="8" customWidth="1"/>
    <col min="5378" max="5378" width="10" bestFit="1" customWidth="1"/>
    <col min="5379" max="5379" width="27.140625" customWidth="1"/>
    <col min="5380" max="5380" width="19.7109375" customWidth="1"/>
    <col min="5381" max="5381" width="14.5703125" customWidth="1"/>
    <col min="5382" max="5382" width="26" customWidth="1"/>
    <col min="5383" max="5383" width="21.28515625" customWidth="1"/>
    <col min="5384" max="5384" width="18.7109375" customWidth="1"/>
    <col min="5385" max="5385" width="15.28515625" bestFit="1" customWidth="1"/>
    <col min="5386" max="5386" width="13.85546875" customWidth="1"/>
    <col min="5387" max="5387" width="5.140625" bestFit="1" customWidth="1"/>
    <col min="5633" max="5633" width="8" customWidth="1"/>
    <col min="5634" max="5634" width="10" bestFit="1" customWidth="1"/>
    <col min="5635" max="5635" width="27.140625" customWidth="1"/>
    <col min="5636" max="5636" width="19.7109375" customWidth="1"/>
    <col min="5637" max="5637" width="14.5703125" customWidth="1"/>
    <col min="5638" max="5638" width="26" customWidth="1"/>
    <col min="5639" max="5639" width="21.28515625" customWidth="1"/>
    <col min="5640" max="5640" width="18.7109375" customWidth="1"/>
    <col min="5641" max="5641" width="15.28515625" bestFit="1" customWidth="1"/>
    <col min="5642" max="5642" width="13.85546875" customWidth="1"/>
    <col min="5643" max="5643" width="5.140625" bestFit="1" customWidth="1"/>
    <col min="5889" max="5889" width="8" customWidth="1"/>
    <col min="5890" max="5890" width="10" bestFit="1" customWidth="1"/>
    <col min="5891" max="5891" width="27.140625" customWidth="1"/>
    <col min="5892" max="5892" width="19.7109375" customWidth="1"/>
    <col min="5893" max="5893" width="14.5703125" customWidth="1"/>
    <col min="5894" max="5894" width="26" customWidth="1"/>
    <col min="5895" max="5895" width="21.28515625" customWidth="1"/>
    <col min="5896" max="5896" width="18.7109375" customWidth="1"/>
    <col min="5897" max="5897" width="15.28515625" bestFit="1" customWidth="1"/>
    <col min="5898" max="5898" width="13.85546875" customWidth="1"/>
    <col min="5899" max="5899" width="5.140625" bestFit="1" customWidth="1"/>
    <col min="6145" max="6145" width="8" customWidth="1"/>
    <col min="6146" max="6146" width="10" bestFit="1" customWidth="1"/>
    <col min="6147" max="6147" width="27.140625" customWidth="1"/>
    <col min="6148" max="6148" width="19.7109375" customWidth="1"/>
    <col min="6149" max="6149" width="14.5703125" customWidth="1"/>
    <col min="6150" max="6150" width="26" customWidth="1"/>
    <col min="6151" max="6151" width="21.28515625" customWidth="1"/>
    <col min="6152" max="6152" width="18.7109375" customWidth="1"/>
    <col min="6153" max="6153" width="15.28515625" bestFit="1" customWidth="1"/>
    <col min="6154" max="6154" width="13.85546875" customWidth="1"/>
    <col min="6155" max="6155" width="5.140625" bestFit="1" customWidth="1"/>
    <col min="6401" max="6401" width="8" customWidth="1"/>
    <col min="6402" max="6402" width="10" bestFit="1" customWidth="1"/>
    <col min="6403" max="6403" width="27.140625" customWidth="1"/>
    <col min="6404" max="6404" width="19.7109375" customWidth="1"/>
    <col min="6405" max="6405" width="14.5703125" customWidth="1"/>
    <col min="6406" max="6406" width="26" customWidth="1"/>
    <col min="6407" max="6407" width="21.28515625" customWidth="1"/>
    <col min="6408" max="6408" width="18.7109375" customWidth="1"/>
    <col min="6409" max="6409" width="15.28515625" bestFit="1" customWidth="1"/>
    <col min="6410" max="6410" width="13.85546875" customWidth="1"/>
    <col min="6411" max="6411" width="5.140625" bestFit="1" customWidth="1"/>
    <col min="6657" max="6657" width="8" customWidth="1"/>
    <col min="6658" max="6658" width="10" bestFit="1" customWidth="1"/>
    <col min="6659" max="6659" width="27.140625" customWidth="1"/>
    <col min="6660" max="6660" width="19.7109375" customWidth="1"/>
    <col min="6661" max="6661" width="14.5703125" customWidth="1"/>
    <col min="6662" max="6662" width="26" customWidth="1"/>
    <col min="6663" max="6663" width="21.28515625" customWidth="1"/>
    <col min="6664" max="6664" width="18.7109375" customWidth="1"/>
    <col min="6665" max="6665" width="15.28515625" bestFit="1" customWidth="1"/>
    <col min="6666" max="6666" width="13.85546875" customWidth="1"/>
    <col min="6667" max="6667" width="5.140625" bestFit="1" customWidth="1"/>
    <col min="6913" max="6913" width="8" customWidth="1"/>
    <col min="6914" max="6914" width="10" bestFit="1" customWidth="1"/>
    <col min="6915" max="6915" width="27.140625" customWidth="1"/>
    <col min="6916" max="6916" width="19.7109375" customWidth="1"/>
    <col min="6917" max="6917" width="14.5703125" customWidth="1"/>
    <col min="6918" max="6918" width="26" customWidth="1"/>
    <col min="6919" max="6919" width="21.28515625" customWidth="1"/>
    <col min="6920" max="6920" width="18.7109375" customWidth="1"/>
    <col min="6921" max="6921" width="15.28515625" bestFit="1" customWidth="1"/>
    <col min="6922" max="6922" width="13.85546875" customWidth="1"/>
    <col min="6923" max="6923" width="5.140625" bestFit="1" customWidth="1"/>
    <col min="7169" max="7169" width="8" customWidth="1"/>
    <col min="7170" max="7170" width="10" bestFit="1" customWidth="1"/>
    <col min="7171" max="7171" width="27.140625" customWidth="1"/>
    <col min="7172" max="7172" width="19.7109375" customWidth="1"/>
    <col min="7173" max="7173" width="14.5703125" customWidth="1"/>
    <col min="7174" max="7174" width="26" customWidth="1"/>
    <col min="7175" max="7175" width="21.28515625" customWidth="1"/>
    <col min="7176" max="7176" width="18.7109375" customWidth="1"/>
    <col min="7177" max="7177" width="15.28515625" bestFit="1" customWidth="1"/>
    <col min="7178" max="7178" width="13.85546875" customWidth="1"/>
    <col min="7179" max="7179" width="5.140625" bestFit="1" customWidth="1"/>
    <col min="7425" max="7425" width="8" customWidth="1"/>
    <col min="7426" max="7426" width="10" bestFit="1" customWidth="1"/>
    <col min="7427" max="7427" width="27.140625" customWidth="1"/>
    <col min="7428" max="7428" width="19.7109375" customWidth="1"/>
    <col min="7429" max="7429" width="14.5703125" customWidth="1"/>
    <col min="7430" max="7430" width="26" customWidth="1"/>
    <col min="7431" max="7431" width="21.28515625" customWidth="1"/>
    <col min="7432" max="7432" width="18.7109375" customWidth="1"/>
    <col min="7433" max="7433" width="15.28515625" bestFit="1" customWidth="1"/>
    <col min="7434" max="7434" width="13.85546875" customWidth="1"/>
    <col min="7435" max="7435" width="5.140625" bestFit="1" customWidth="1"/>
    <col min="7681" max="7681" width="8" customWidth="1"/>
    <col min="7682" max="7682" width="10" bestFit="1" customWidth="1"/>
    <col min="7683" max="7683" width="27.140625" customWidth="1"/>
    <col min="7684" max="7684" width="19.7109375" customWidth="1"/>
    <col min="7685" max="7685" width="14.5703125" customWidth="1"/>
    <col min="7686" max="7686" width="26" customWidth="1"/>
    <col min="7687" max="7687" width="21.28515625" customWidth="1"/>
    <col min="7688" max="7688" width="18.7109375" customWidth="1"/>
    <col min="7689" max="7689" width="15.28515625" bestFit="1" customWidth="1"/>
    <col min="7690" max="7690" width="13.85546875" customWidth="1"/>
    <col min="7691" max="7691" width="5.140625" bestFit="1" customWidth="1"/>
    <col min="7937" max="7937" width="8" customWidth="1"/>
    <col min="7938" max="7938" width="10" bestFit="1" customWidth="1"/>
    <col min="7939" max="7939" width="27.140625" customWidth="1"/>
    <col min="7940" max="7940" width="19.7109375" customWidth="1"/>
    <col min="7941" max="7941" width="14.5703125" customWidth="1"/>
    <col min="7942" max="7942" width="26" customWidth="1"/>
    <col min="7943" max="7943" width="21.28515625" customWidth="1"/>
    <col min="7944" max="7944" width="18.7109375" customWidth="1"/>
    <col min="7945" max="7945" width="15.28515625" bestFit="1" customWidth="1"/>
    <col min="7946" max="7946" width="13.85546875" customWidth="1"/>
    <col min="7947" max="7947" width="5.140625" bestFit="1" customWidth="1"/>
    <col min="8193" max="8193" width="8" customWidth="1"/>
    <col min="8194" max="8194" width="10" bestFit="1" customWidth="1"/>
    <col min="8195" max="8195" width="27.140625" customWidth="1"/>
    <col min="8196" max="8196" width="19.7109375" customWidth="1"/>
    <col min="8197" max="8197" width="14.5703125" customWidth="1"/>
    <col min="8198" max="8198" width="26" customWidth="1"/>
    <col min="8199" max="8199" width="21.28515625" customWidth="1"/>
    <col min="8200" max="8200" width="18.7109375" customWidth="1"/>
    <col min="8201" max="8201" width="15.28515625" bestFit="1" customWidth="1"/>
    <col min="8202" max="8202" width="13.85546875" customWidth="1"/>
    <col min="8203" max="8203" width="5.140625" bestFit="1" customWidth="1"/>
    <col min="8449" max="8449" width="8" customWidth="1"/>
    <col min="8450" max="8450" width="10" bestFit="1" customWidth="1"/>
    <col min="8451" max="8451" width="27.140625" customWidth="1"/>
    <col min="8452" max="8452" width="19.7109375" customWidth="1"/>
    <col min="8453" max="8453" width="14.5703125" customWidth="1"/>
    <col min="8454" max="8454" width="26" customWidth="1"/>
    <col min="8455" max="8455" width="21.28515625" customWidth="1"/>
    <col min="8456" max="8456" width="18.7109375" customWidth="1"/>
    <col min="8457" max="8457" width="15.28515625" bestFit="1" customWidth="1"/>
    <col min="8458" max="8458" width="13.85546875" customWidth="1"/>
    <col min="8459" max="8459" width="5.140625" bestFit="1" customWidth="1"/>
    <col min="8705" max="8705" width="8" customWidth="1"/>
    <col min="8706" max="8706" width="10" bestFit="1" customWidth="1"/>
    <col min="8707" max="8707" width="27.140625" customWidth="1"/>
    <col min="8708" max="8708" width="19.7109375" customWidth="1"/>
    <col min="8709" max="8709" width="14.5703125" customWidth="1"/>
    <col min="8710" max="8710" width="26" customWidth="1"/>
    <col min="8711" max="8711" width="21.28515625" customWidth="1"/>
    <col min="8712" max="8712" width="18.7109375" customWidth="1"/>
    <col min="8713" max="8713" width="15.28515625" bestFit="1" customWidth="1"/>
    <col min="8714" max="8714" width="13.85546875" customWidth="1"/>
    <col min="8715" max="8715" width="5.140625" bestFit="1" customWidth="1"/>
    <col min="8961" max="8961" width="8" customWidth="1"/>
    <col min="8962" max="8962" width="10" bestFit="1" customWidth="1"/>
    <col min="8963" max="8963" width="27.140625" customWidth="1"/>
    <col min="8964" max="8964" width="19.7109375" customWidth="1"/>
    <col min="8965" max="8965" width="14.5703125" customWidth="1"/>
    <col min="8966" max="8966" width="26" customWidth="1"/>
    <col min="8967" max="8967" width="21.28515625" customWidth="1"/>
    <col min="8968" max="8968" width="18.7109375" customWidth="1"/>
    <col min="8969" max="8969" width="15.28515625" bestFit="1" customWidth="1"/>
    <col min="8970" max="8970" width="13.85546875" customWidth="1"/>
    <col min="8971" max="8971" width="5.140625" bestFit="1" customWidth="1"/>
    <col min="9217" max="9217" width="8" customWidth="1"/>
    <col min="9218" max="9218" width="10" bestFit="1" customWidth="1"/>
    <col min="9219" max="9219" width="27.140625" customWidth="1"/>
    <col min="9220" max="9220" width="19.7109375" customWidth="1"/>
    <col min="9221" max="9221" width="14.5703125" customWidth="1"/>
    <col min="9222" max="9222" width="26" customWidth="1"/>
    <col min="9223" max="9223" width="21.28515625" customWidth="1"/>
    <col min="9224" max="9224" width="18.7109375" customWidth="1"/>
    <col min="9225" max="9225" width="15.28515625" bestFit="1" customWidth="1"/>
    <col min="9226" max="9226" width="13.85546875" customWidth="1"/>
    <col min="9227" max="9227" width="5.140625" bestFit="1" customWidth="1"/>
    <col min="9473" max="9473" width="8" customWidth="1"/>
    <col min="9474" max="9474" width="10" bestFit="1" customWidth="1"/>
    <col min="9475" max="9475" width="27.140625" customWidth="1"/>
    <col min="9476" max="9476" width="19.7109375" customWidth="1"/>
    <col min="9477" max="9477" width="14.5703125" customWidth="1"/>
    <col min="9478" max="9478" width="26" customWidth="1"/>
    <col min="9479" max="9479" width="21.28515625" customWidth="1"/>
    <col min="9480" max="9480" width="18.7109375" customWidth="1"/>
    <col min="9481" max="9481" width="15.28515625" bestFit="1" customWidth="1"/>
    <col min="9482" max="9482" width="13.85546875" customWidth="1"/>
    <col min="9483" max="9483" width="5.140625" bestFit="1" customWidth="1"/>
    <col min="9729" max="9729" width="8" customWidth="1"/>
    <col min="9730" max="9730" width="10" bestFit="1" customWidth="1"/>
    <col min="9731" max="9731" width="27.140625" customWidth="1"/>
    <col min="9732" max="9732" width="19.7109375" customWidth="1"/>
    <col min="9733" max="9733" width="14.5703125" customWidth="1"/>
    <col min="9734" max="9734" width="26" customWidth="1"/>
    <col min="9735" max="9735" width="21.28515625" customWidth="1"/>
    <col min="9736" max="9736" width="18.7109375" customWidth="1"/>
    <col min="9737" max="9737" width="15.28515625" bestFit="1" customWidth="1"/>
    <col min="9738" max="9738" width="13.85546875" customWidth="1"/>
    <col min="9739" max="9739" width="5.140625" bestFit="1" customWidth="1"/>
    <col min="9985" max="9985" width="8" customWidth="1"/>
    <col min="9986" max="9986" width="10" bestFit="1" customWidth="1"/>
    <col min="9987" max="9987" width="27.140625" customWidth="1"/>
    <col min="9988" max="9988" width="19.7109375" customWidth="1"/>
    <col min="9989" max="9989" width="14.5703125" customWidth="1"/>
    <col min="9990" max="9990" width="26" customWidth="1"/>
    <col min="9991" max="9991" width="21.28515625" customWidth="1"/>
    <col min="9992" max="9992" width="18.7109375" customWidth="1"/>
    <col min="9993" max="9993" width="15.28515625" bestFit="1" customWidth="1"/>
    <col min="9994" max="9994" width="13.85546875" customWidth="1"/>
    <col min="9995" max="9995" width="5.140625" bestFit="1" customWidth="1"/>
    <col min="10241" max="10241" width="8" customWidth="1"/>
    <col min="10242" max="10242" width="10" bestFit="1" customWidth="1"/>
    <col min="10243" max="10243" width="27.140625" customWidth="1"/>
    <col min="10244" max="10244" width="19.7109375" customWidth="1"/>
    <col min="10245" max="10245" width="14.5703125" customWidth="1"/>
    <col min="10246" max="10246" width="26" customWidth="1"/>
    <col min="10247" max="10247" width="21.28515625" customWidth="1"/>
    <col min="10248" max="10248" width="18.7109375" customWidth="1"/>
    <col min="10249" max="10249" width="15.28515625" bestFit="1" customWidth="1"/>
    <col min="10250" max="10250" width="13.85546875" customWidth="1"/>
    <col min="10251" max="10251" width="5.140625" bestFit="1" customWidth="1"/>
    <col min="10497" max="10497" width="8" customWidth="1"/>
    <col min="10498" max="10498" width="10" bestFit="1" customWidth="1"/>
    <col min="10499" max="10499" width="27.140625" customWidth="1"/>
    <col min="10500" max="10500" width="19.7109375" customWidth="1"/>
    <col min="10501" max="10501" width="14.5703125" customWidth="1"/>
    <col min="10502" max="10502" width="26" customWidth="1"/>
    <col min="10503" max="10503" width="21.28515625" customWidth="1"/>
    <col min="10504" max="10504" width="18.7109375" customWidth="1"/>
    <col min="10505" max="10505" width="15.28515625" bestFit="1" customWidth="1"/>
    <col min="10506" max="10506" width="13.85546875" customWidth="1"/>
    <col min="10507" max="10507" width="5.140625" bestFit="1" customWidth="1"/>
    <col min="10753" max="10753" width="8" customWidth="1"/>
    <col min="10754" max="10754" width="10" bestFit="1" customWidth="1"/>
    <col min="10755" max="10755" width="27.140625" customWidth="1"/>
    <col min="10756" max="10756" width="19.7109375" customWidth="1"/>
    <col min="10757" max="10757" width="14.5703125" customWidth="1"/>
    <col min="10758" max="10758" width="26" customWidth="1"/>
    <col min="10759" max="10759" width="21.28515625" customWidth="1"/>
    <col min="10760" max="10760" width="18.7109375" customWidth="1"/>
    <col min="10761" max="10761" width="15.28515625" bestFit="1" customWidth="1"/>
    <col min="10762" max="10762" width="13.85546875" customWidth="1"/>
    <col min="10763" max="10763" width="5.140625" bestFit="1" customWidth="1"/>
    <col min="11009" max="11009" width="8" customWidth="1"/>
    <col min="11010" max="11010" width="10" bestFit="1" customWidth="1"/>
    <col min="11011" max="11011" width="27.140625" customWidth="1"/>
    <col min="11012" max="11012" width="19.7109375" customWidth="1"/>
    <col min="11013" max="11013" width="14.5703125" customWidth="1"/>
    <col min="11014" max="11014" width="26" customWidth="1"/>
    <col min="11015" max="11015" width="21.28515625" customWidth="1"/>
    <col min="11016" max="11016" width="18.7109375" customWidth="1"/>
    <col min="11017" max="11017" width="15.28515625" bestFit="1" customWidth="1"/>
    <col min="11018" max="11018" width="13.85546875" customWidth="1"/>
    <col min="11019" max="11019" width="5.140625" bestFit="1" customWidth="1"/>
    <col min="11265" max="11265" width="8" customWidth="1"/>
    <col min="11266" max="11266" width="10" bestFit="1" customWidth="1"/>
    <col min="11267" max="11267" width="27.140625" customWidth="1"/>
    <col min="11268" max="11268" width="19.7109375" customWidth="1"/>
    <col min="11269" max="11269" width="14.5703125" customWidth="1"/>
    <col min="11270" max="11270" width="26" customWidth="1"/>
    <col min="11271" max="11271" width="21.28515625" customWidth="1"/>
    <col min="11272" max="11272" width="18.7109375" customWidth="1"/>
    <col min="11273" max="11273" width="15.28515625" bestFit="1" customWidth="1"/>
    <col min="11274" max="11274" width="13.85546875" customWidth="1"/>
    <col min="11275" max="11275" width="5.140625" bestFit="1" customWidth="1"/>
    <col min="11521" max="11521" width="8" customWidth="1"/>
    <col min="11522" max="11522" width="10" bestFit="1" customWidth="1"/>
    <col min="11523" max="11523" width="27.140625" customWidth="1"/>
    <col min="11524" max="11524" width="19.7109375" customWidth="1"/>
    <col min="11525" max="11525" width="14.5703125" customWidth="1"/>
    <col min="11526" max="11526" width="26" customWidth="1"/>
    <col min="11527" max="11527" width="21.28515625" customWidth="1"/>
    <col min="11528" max="11528" width="18.7109375" customWidth="1"/>
    <col min="11529" max="11529" width="15.28515625" bestFit="1" customWidth="1"/>
    <col min="11530" max="11530" width="13.85546875" customWidth="1"/>
    <col min="11531" max="11531" width="5.140625" bestFit="1" customWidth="1"/>
    <col min="11777" max="11777" width="8" customWidth="1"/>
    <col min="11778" max="11778" width="10" bestFit="1" customWidth="1"/>
    <col min="11779" max="11779" width="27.140625" customWidth="1"/>
    <col min="11780" max="11780" width="19.7109375" customWidth="1"/>
    <col min="11781" max="11781" width="14.5703125" customWidth="1"/>
    <col min="11782" max="11782" width="26" customWidth="1"/>
    <col min="11783" max="11783" width="21.28515625" customWidth="1"/>
    <col min="11784" max="11784" width="18.7109375" customWidth="1"/>
    <col min="11785" max="11785" width="15.28515625" bestFit="1" customWidth="1"/>
    <col min="11786" max="11786" width="13.85546875" customWidth="1"/>
    <col min="11787" max="11787" width="5.140625" bestFit="1" customWidth="1"/>
    <col min="12033" max="12033" width="8" customWidth="1"/>
    <col min="12034" max="12034" width="10" bestFit="1" customWidth="1"/>
    <col min="12035" max="12035" width="27.140625" customWidth="1"/>
    <col min="12036" max="12036" width="19.7109375" customWidth="1"/>
    <col min="12037" max="12037" width="14.5703125" customWidth="1"/>
    <col min="12038" max="12038" width="26" customWidth="1"/>
    <col min="12039" max="12039" width="21.28515625" customWidth="1"/>
    <col min="12040" max="12040" width="18.7109375" customWidth="1"/>
    <col min="12041" max="12041" width="15.28515625" bestFit="1" customWidth="1"/>
    <col min="12042" max="12042" width="13.85546875" customWidth="1"/>
    <col min="12043" max="12043" width="5.140625" bestFit="1" customWidth="1"/>
    <col min="12289" max="12289" width="8" customWidth="1"/>
    <col min="12290" max="12290" width="10" bestFit="1" customWidth="1"/>
    <col min="12291" max="12291" width="27.140625" customWidth="1"/>
    <col min="12292" max="12292" width="19.7109375" customWidth="1"/>
    <col min="12293" max="12293" width="14.5703125" customWidth="1"/>
    <col min="12294" max="12294" width="26" customWidth="1"/>
    <col min="12295" max="12295" width="21.28515625" customWidth="1"/>
    <col min="12296" max="12296" width="18.7109375" customWidth="1"/>
    <col min="12297" max="12297" width="15.28515625" bestFit="1" customWidth="1"/>
    <col min="12298" max="12298" width="13.85546875" customWidth="1"/>
    <col min="12299" max="12299" width="5.140625" bestFit="1" customWidth="1"/>
    <col min="12545" max="12545" width="8" customWidth="1"/>
    <col min="12546" max="12546" width="10" bestFit="1" customWidth="1"/>
    <col min="12547" max="12547" width="27.140625" customWidth="1"/>
    <col min="12548" max="12548" width="19.7109375" customWidth="1"/>
    <col min="12549" max="12549" width="14.5703125" customWidth="1"/>
    <col min="12550" max="12550" width="26" customWidth="1"/>
    <col min="12551" max="12551" width="21.28515625" customWidth="1"/>
    <col min="12552" max="12552" width="18.7109375" customWidth="1"/>
    <col min="12553" max="12553" width="15.28515625" bestFit="1" customWidth="1"/>
    <col min="12554" max="12554" width="13.85546875" customWidth="1"/>
    <col min="12555" max="12555" width="5.140625" bestFit="1" customWidth="1"/>
    <col min="12801" max="12801" width="8" customWidth="1"/>
    <col min="12802" max="12802" width="10" bestFit="1" customWidth="1"/>
    <col min="12803" max="12803" width="27.140625" customWidth="1"/>
    <col min="12804" max="12804" width="19.7109375" customWidth="1"/>
    <col min="12805" max="12805" width="14.5703125" customWidth="1"/>
    <col min="12806" max="12806" width="26" customWidth="1"/>
    <col min="12807" max="12807" width="21.28515625" customWidth="1"/>
    <col min="12808" max="12808" width="18.7109375" customWidth="1"/>
    <col min="12809" max="12809" width="15.28515625" bestFit="1" customWidth="1"/>
    <col min="12810" max="12810" width="13.85546875" customWidth="1"/>
    <col min="12811" max="12811" width="5.140625" bestFit="1" customWidth="1"/>
    <col min="13057" max="13057" width="8" customWidth="1"/>
    <col min="13058" max="13058" width="10" bestFit="1" customWidth="1"/>
    <col min="13059" max="13059" width="27.140625" customWidth="1"/>
    <col min="13060" max="13060" width="19.7109375" customWidth="1"/>
    <col min="13061" max="13061" width="14.5703125" customWidth="1"/>
    <col min="13062" max="13062" width="26" customWidth="1"/>
    <col min="13063" max="13063" width="21.28515625" customWidth="1"/>
    <col min="13064" max="13064" width="18.7109375" customWidth="1"/>
    <col min="13065" max="13065" width="15.28515625" bestFit="1" customWidth="1"/>
    <col min="13066" max="13066" width="13.85546875" customWidth="1"/>
    <col min="13067" max="13067" width="5.140625" bestFit="1" customWidth="1"/>
    <col min="13313" max="13313" width="8" customWidth="1"/>
    <col min="13314" max="13314" width="10" bestFit="1" customWidth="1"/>
    <col min="13315" max="13315" width="27.140625" customWidth="1"/>
    <col min="13316" max="13316" width="19.7109375" customWidth="1"/>
    <col min="13317" max="13317" width="14.5703125" customWidth="1"/>
    <col min="13318" max="13318" width="26" customWidth="1"/>
    <col min="13319" max="13319" width="21.28515625" customWidth="1"/>
    <col min="13320" max="13320" width="18.7109375" customWidth="1"/>
    <col min="13321" max="13321" width="15.28515625" bestFit="1" customWidth="1"/>
    <col min="13322" max="13322" width="13.85546875" customWidth="1"/>
    <col min="13323" max="13323" width="5.140625" bestFit="1" customWidth="1"/>
    <col min="13569" max="13569" width="8" customWidth="1"/>
    <col min="13570" max="13570" width="10" bestFit="1" customWidth="1"/>
    <col min="13571" max="13571" width="27.140625" customWidth="1"/>
    <col min="13572" max="13572" width="19.7109375" customWidth="1"/>
    <col min="13573" max="13573" width="14.5703125" customWidth="1"/>
    <col min="13574" max="13574" width="26" customWidth="1"/>
    <col min="13575" max="13575" width="21.28515625" customWidth="1"/>
    <col min="13576" max="13576" width="18.7109375" customWidth="1"/>
    <col min="13577" max="13577" width="15.28515625" bestFit="1" customWidth="1"/>
    <col min="13578" max="13578" width="13.85546875" customWidth="1"/>
    <col min="13579" max="13579" width="5.140625" bestFit="1" customWidth="1"/>
    <col min="13825" max="13825" width="8" customWidth="1"/>
    <col min="13826" max="13826" width="10" bestFit="1" customWidth="1"/>
    <col min="13827" max="13827" width="27.140625" customWidth="1"/>
    <col min="13828" max="13828" width="19.7109375" customWidth="1"/>
    <col min="13829" max="13829" width="14.5703125" customWidth="1"/>
    <col min="13830" max="13830" width="26" customWidth="1"/>
    <col min="13831" max="13831" width="21.28515625" customWidth="1"/>
    <col min="13832" max="13832" width="18.7109375" customWidth="1"/>
    <col min="13833" max="13833" width="15.28515625" bestFit="1" customWidth="1"/>
    <col min="13834" max="13834" width="13.85546875" customWidth="1"/>
    <col min="13835" max="13835" width="5.140625" bestFit="1" customWidth="1"/>
    <col min="14081" max="14081" width="8" customWidth="1"/>
    <col min="14082" max="14082" width="10" bestFit="1" customWidth="1"/>
    <col min="14083" max="14083" width="27.140625" customWidth="1"/>
    <col min="14084" max="14084" width="19.7109375" customWidth="1"/>
    <col min="14085" max="14085" width="14.5703125" customWidth="1"/>
    <col min="14086" max="14086" width="26" customWidth="1"/>
    <col min="14087" max="14087" width="21.28515625" customWidth="1"/>
    <col min="14088" max="14088" width="18.7109375" customWidth="1"/>
    <col min="14089" max="14089" width="15.28515625" bestFit="1" customWidth="1"/>
    <col min="14090" max="14090" width="13.85546875" customWidth="1"/>
    <col min="14091" max="14091" width="5.140625" bestFit="1" customWidth="1"/>
    <col min="14337" max="14337" width="8" customWidth="1"/>
    <col min="14338" max="14338" width="10" bestFit="1" customWidth="1"/>
    <col min="14339" max="14339" width="27.140625" customWidth="1"/>
    <col min="14340" max="14340" width="19.7109375" customWidth="1"/>
    <col min="14341" max="14341" width="14.5703125" customWidth="1"/>
    <col min="14342" max="14342" width="26" customWidth="1"/>
    <col min="14343" max="14343" width="21.28515625" customWidth="1"/>
    <col min="14344" max="14344" width="18.7109375" customWidth="1"/>
    <col min="14345" max="14345" width="15.28515625" bestFit="1" customWidth="1"/>
    <col min="14346" max="14346" width="13.85546875" customWidth="1"/>
    <col min="14347" max="14347" width="5.140625" bestFit="1" customWidth="1"/>
    <col min="14593" max="14593" width="8" customWidth="1"/>
    <col min="14594" max="14594" width="10" bestFit="1" customWidth="1"/>
    <col min="14595" max="14595" width="27.140625" customWidth="1"/>
    <col min="14596" max="14596" width="19.7109375" customWidth="1"/>
    <col min="14597" max="14597" width="14.5703125" customWidth="1"/>
    <col min="14598" max="14598" width="26" customWidth="1"/>
    <col min="14599" max="14599" width="21.28515625" customWidth="1"/>
    <col min="14600" max="14600" width="18.7109375" customWidth="1"/>
    <col min="14601" max="14601" width="15.28515625" bestFit="1" customWidth="1"/>
    <col min="14602" max="14602" width="13.85546875" customWidth="1"/>
    <col min="14603" max="14603" width="5.140625" bestFit="1" customWidth="1"/>
    <col min="14849" max="14849" width="8" customWidth="1"/>
    <col min="14850" max="14850" width="10" bestFit="1" customWidth="1"/>
    <col min="14851" max="14851" width="27.140625" customWidth="1"/>
    <col min="14852" max="14852" width="19.7109375" customWidth="1"/>
    <col min="14853" max="14853" width="14.5703125" customWidth="1"/>
    <col min="14854" max="14854" width="26" customWidth="1"/>
    <col min="14855" max="14855" width="21.28515625" customWidth="1"/>
    <col min="14856" max="14856" width="18.7109375" customWidth="1"/>
    <col min="14857" max="14857" width="15.28515625" bestFit="1" customWidth="1"/>
    <col min="14858" max="14858" width="13.85546875" customWidth="1"/>
    <col min="14859" max="14859" width="5.140625" bestFit="1" customWidth="1"/>
    <col min="15105" max="15105" width="8" customWidth="1"/>
    <col min="15106" max="15106" width="10" bestFit="1" customWidth="1"/>
    <col min="15107" max="15107" width="27.140625" customWidth="1"/>
    <col min="15108" max="15108" width="19.7109375" customWidth="1"/>
    <col min="15109" max="15109" width="14.5703125" customWidth="1"/>
    <col min="15110" max="15110" width="26" customWidth="1"/>
    <col min="15111" max="15111" width="21.28515625" customWidth="1"/>
    <col min="15112" max="15112" width="18.7109375" customWidth="1"/>
    <col min="15113" max="15113" width="15.28515625" bestFit="1" customWidth="1"/>
    <col min="15114" max="15114" width="13.85546875" customWidth="1"/>
    <col min="15115" max="15115" width="5.140625" bestFit="1" customWidth="1"/>
    <col min="15361" max="15361" width="8" customWidth="1"/>
    <col min="15362" max="15362" width="10" bestFit="1" customWidth="1"/>
    <col min="15363" max="15363" width="27.140625" customWidth="1"/>
    <col min="15364" max="15364" width="19.7109375" customWidth="1"/>
    <col min="15365" max="15365" width="14.5703125" customWidth="1"/>
    <col min="15366" max="15366" width="26" customWidth="1"/>
    <col min="15367" max="15367" width="21.28515625" customWidth="1"/>
    <col min="15368" max="15368" width="18.7109375" customWidth="1"/>
    <col min="15369" max="15369" width="15.28515625" bestFit="1" customWidth="1"/>
    <col min="15370" max="15370" width="13.85546875" customWidth="1"/>
    <col min="15371" max="15371" width="5.140625" bestFit="1" customWidth="1"/>
    <col min="15617" max="15617" width="8" customWidth="1"/>
    <col min="15618" max="15618" width="10" bestFit="1" customWidth="1"/>
    <col min="15619" max="15619" width="27.140625" customWidth="1"/>
    <col min="15620" max="15620" width="19.7109375" customWidth="1"/>
    <col min="15621" max="15621" width="14.5703125" customWidth="1"/>
    <col min="15622" max="15622" width="26" customWidth="1"/>
    <col min="15623" max="15623" width="21.28515625" customWidth="1"/>
    <col min="15624" max="15624" width="18.7109375" customWidth="1"/>
    <col min="15625" max="15625" width="15.28515625" bestFit="1" customWidth="1"/>
    <col min="15626" max="15626" width="13.85546875" customWidth="1"/>
    <col min="15627" max="15627" width="5.140625" bestFit="1" customWidth="1"/>
    <col min="15873" max="15873" width="8" customWidth="1"/>
    <col min="15874" max="15874" width="10" bestFit="1" customWidth="1"/>
    <col min="15875" max="15875" width="27.140625" customWidth="1"/>
    <col min="15876" max="15876" width="19.7109375" customWidth="1"/>
    <col min="15877" max="15877" width="14.5703125" customWidth="1"/>
    <col min="15878" max="15878" width="26" customWidth="1"/>
    <col min="15879" max="15879" width="21.28515625" customWidth="1"/>
    <col min="15880" max="15880" width="18.7109375" customWidth="1"/>
    <col min="15881" max="15881" width="15.28515625" bestFit="1" customWidth="1"/>
    <col min="15882" max="15882" width="13.85546875" customWidth="1"/>
    <col min="15883" max="15883" width="5.140625" bestFit="1" customWidth="1"/>
    <col min="16129" max="16129" width="8" customWidth="1"/>
    <col min="16130" max="16130" width="10" bestFit="1" customWidth="1"/>
    <col min="16131" max="16131" width="27.140625" customWidth="1"/>
    <col min="16132" max="16132" width="19.7109375" customWidth="1"/>
    <col min="16133" max="16133" width="14.5703125" customWidth="1"/>
    <col min="16134" max="16134" width="26" customWidth="1"/>
    <col min="16135" max="16135" width="21.28515625" customWidth="1"/>
    <col min="16136" max="16136" width="18.7109375" customWidth="1"/>
    <col min="16137" max="16137" width="15.28515625" bestFit="1" customWidth="1"/>
    <col min="16138" max="16138" width="13.85546875" customWidth="1"/>
    <col min="16139" max="16139" width="5.140625" bestFit="1" customWidth="1"/>
  </cols>
  <sheetData>
    <row r="1" spans="1:12" s="153" customFormat="1" ht="18">
      <c r="A1" s="243" t="str">
        <f>'SOP 10'!A1</f>
        <v>Q-3 (Oct-Dec-24)</v>
      </c>
      <c r="B1" s="243"/>
      <c r="C1" s="243"/>
      <c r="D1" s="243"/>
      <c r="E1" s="243"/>
      <c r="F1" s="152"/>
      <c r="G1" s="152"/>
      <c r="H1" s="152"/>
      <c r="I1" s="152"/>
      <c r="J1" s="152"/>
    </row>
    <row r="2" spans="1:12" s="153" customFormat="1" ht="18">
      <c r="A2" s="152" t="str">
        <f>'SOP 10'!A2</f>
        <v>Year: 2024-25</v>
      </c>
      <c r="B2" s="152"/>
      <c r="C2" s="152"/>
      <c r="D2" s="152"/>
      <c r="E2" s="152"/>
      <c r="F2" s="152"/>
      <c r="G2" s="152"/>
      <c r="H2" s="152"/>
      <c r="I2" s="152"/>
      <c r="J2" s="152"/>
    </row>
    <row r="3" spans="1:12" ht="18">
      <c r="A3" s="259" t="s">
        <v>381</v>
      </c>
      <c r="B3" s="259"/>
      <c r="C3" s="259"/>
      <c r="D3" s="259"/>
      <c r="E3" s="259"/>
      <c r="F3" s="259"/>
      <c r="G3" s="259"/>
      <c r="H3" s="259"/>
      <c r="I3" s="259"/>
      <c r="J3" s="259"/>
    </row>
    <row r="4" spans="1:12" s="155" customFormat="1" ht="108">
      <c r="A4" s="154" t="s">
        <v>15</v>
      </c>
      <c r="B4" s="154" t="s">
        <v>373</v>
      </c>
      <c r="C4" s="154" t="s">
        <v>382</v>
      </c>
      <c r="D4" s="154" t="s">
        <v>383</v>
      </c>
      <c r="E4" s="154" t="s">
        <v>384</v>
      </c>
      <c r="F4" s="154" t="s">
        <v>385</v>
      </c>
      <c r="G4" s="154" t="s">
        <v>386</v>
      </c>
      <c r="H4" s="154" t="s">
        <v>387</v>
      </c>
      <c r="I4" s="154" t="s">
        <v>388</v>
      </c>
      <c r="J4" s="154" t="s">
        <v>389</v>
      </c>
    </row>
    <row r="5" spans="1:12" ht="18">
      <c r="A5" s="143">
        <v>1</v>
      </c>
      <c r="B5" s="143">
        <v>2</v>
      </c>
      <c r="C5" s="156">
        <v>3</v>
      </c>
      <c r="D5" s="156">
        <v>4</v>
      </c>
      <c r="E5" s="156" t="s">
        <v>390</v>
      </c>
      <c r="F5" s="156">
        <v>6</v>
      </c>
      <c r="G5" s="156" t="s">
        <v>391</v>
      </c>
      <c r="H5" s="156">
        <v>8</v>
      </c>
      <c r="I5" s="156" t="s">
        <v>392</v>
      </c>
      <c r="J5" s="156" t="s">
        <v>393</v>
      </c>
    </row>
    <row r="6" spans="1:12" s="162" customFormat="1" ht="18">
      <c r="A6" s="157">
        <v>1</v>
      </c>
      <c r="B6" s="146">
        <f>[28]Saidi!B8</f>
        <v>45566</v>
      </c>
      <c r="C6" s="158">
        <f>[28]Saidi!C8</f>
        <v>31355</v>
      </c>
      <c r="D6" s="159" t="str">
        <f>[28]Saidi!D8</f>
        <v>16867:07</v>
      </c>
      <c r="E6" s="160">
        <f>[28]Saidi!E8</f>
        <v>2.2222222222222223E-2</v>
      </c>
      <c r="F6" s="161">
        <f>[28]Saidi!F8</f>
        <v>3342681</v>
      </c>
      <c r="G6" s="159">
        <f>E6*F6</f>
        <v>74281.8</v>
      </c>
      <c r="H6" s="161">
        <f>[28]Saidi!H8</f>
        <v>3621399</v>
      </c>
      <c r="I6" s="159" t="str">
        <f>[28]Saidi!I8</f>
        <v>1691600:14</v>
      </c>
      <c r="J6" s="160">
        <f>[28]Saidi!K8</f>
        <v>1.9444444444444445E-2</v>
      </c>
      <c r="L6" s="163"/>
    </row>
    <row r="7" spans="1:12" s="162" customFormat="1" ht="18">
      <c r="A7" s="157">
        <v>2</v>
      </c>
      <c r="B7" s="146">
        <f>[28]Saidi!B9</f>
        <v>45597</v>
      </c>
      <c r="C7" s="158">
        <f>[28]Saidi!C9</f>
        <v>25156</v>
      </c>
      <c r="D7" s="159" t="str">
        <f>[28]Saidi!D9</f>
        <v>13189:15</v>
      </c>
      <c r="E7" s="160">
        <f>[28]Saidi!E9</f>
        <v>2.1527777777777781E-2</v>
      </c>
      <c r="F7" s="161">
        <f>[28]Saidi!F9</f>
        <v>3280350</v>
      </c>
      <c r="G7" s="159">
        <f>E7*F7</f>
        <v>70618.645833333343</v>
      </c>
      <c r="H7" s="161">
        <f>[28]Saidi!H9</f>
        <v>3624033</v>
      </c>
      <c r="I7" s="159" t="str">
        <f>[28]Saidi!I9</f>
        <v>1368143:47</v>
      </c>
      <c r="J7" s="160">
        <f>[28]Saidi!K9</f>
        <v>1.5972222222222224E-2</v>
      </c>
    </row>
    <row r="8" spans="1:12" s="162" customFormat="1" ht="18">
      <c r="A8" s="157">
        <v>3</v>
      </c>
      <c r="B8" s="146">
        <f>[28]Saidi!B10</f>
        <v>45627</v>
      </c>
      <c r="C8" s="158">
        <f>[28]Saidi!C10</f>
        <v>23709</v>
      </c>
      <c r="D8" s="159" t="str">
        <f>[28]Saidi!D10</f>
        <v>15270:27</v>
      </c>
      <c r="E8" s="160">
        <f>[28]Saidi!E10</f>
        <v>2.7083333333333334E-2</v>
      </c>
      <c r="F8" s="161">
        <f>[28]Saidi!F10</f>
        <v>3288295</v>
      </c>
      <c r="G8" s="159">
        <f>E8*F8</f>
        <v>89057.989583333343</v>
      </c>
      <c r="H8" s="161">
        <f>[28]Saidi!H10</f>
        <v>3631424</v>
      </c>
      <c r="I8" s="159" t="str">
        <f>[28]Saidi!I10</f>
        <v>1657757:45</v>
      </c>
      <c r="J8" s="160">
        <f>[28]Saidi!K10</f>
        <v>1.8749999999999999E-2</v>
      </c>
    </row>
    <row r="9" spans="1:12" ht="18">
      <c r="A9" s="149"/>
      <c r="B9" s="149"/>
      <c r="C9" s="149">
        <f>SUM(C6:C8)</f>
        <v>80220</v>
      </c>
      <c r="D9" s="164" t="s">
        <v>394</v>
      </c>
      <c r="E9" s="164">
        <v>7.0833333333333331E-2</v>
      </c>
      <c r="F9" s="149">
        <f>SUM(F6:F8)</f>
        <v>9911326</v>
      </c>
      <c r="G9" s="164" t="s">
        <v>395</v>
      </c>
      <c r="H9" s="149">
        <f>SUM(H6:H8)</f>
        <v>10876856</v>
      </c>
      <c r="I9" s="165" t="s">
        <v>396</v>
      </c>
      <c r="J9" s="166">
        <f>AVERAGE(J6:J8)</f>
        <v>1.8055555555555557E-2</v>
      </c>
    </row>
    <row r="10" spans="1:12">
      <c r="E10" s="167"/>
      <c r="G10" s="168"/>
    </row>
    <row r="11" spans="1:12">
      <c r="F11" s="167"/>
      <c r="I11" s="169"/>
    </row>
    <row r="12" spans="1:12">
      <c r="H12" s="167"/>
    </row>
  </sheetData>
  <mergeCells count="2">
    <mergeCell ref="A1:E1"/>
    <mergeCell ref="A3:J3"/>
  </mergeCells>
  <printOptions horizontalCentered="1" verticalCentered="1"/>
  <pageMargins left="0.45" right="0.45" top="0.5" bottom="0.5" header="0.3" footer="0.3"/>
  <pageSetup paperSize="9" orientation="landscape" horizontalDpi="120" verticalDpi="144" r:id="rId1"/>
  <headerFooter>
    <oddFooter>&amp;L&amp;A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zoomScale="90" zoomScaleNormal="90" zoomScaleSheetLayoutView="100" workbookViewId="0">
      <selection sqref="A1:H9"/>
    </sheetView>
  </sheetViews>
  <sheetFormatPr defaultRowHeight="14.25"/>
  <cols>
    <col min="1" max="1" width="4" style="48" bestFit="1" customWidth="1"/>
    <col min="2" max="2" width="10.7109375" style="48" customWidth="1"/>
    <col min="3" max="3" width="14.140625" style="48" customWidth="1"/>
    <col min="4" max="4" width="25" style="48" customWidth="1"/>
    <col min="5" max="5" width="17.85546875" style="48" bestFit="1" customWidth="1"/>
    <col min="6" max="8" width="15.42578125" style="48" customWidth="1"/>
    <col min="9" max="9" width="14.140625" style="48" bestFit="1" customWidth="1"/>
    <col min="10" max="256" width="9.140625" style="48"/>
    <col min="257" max="257" width="4" style="48" bestFit="1" customWidth="1"/>
    <col min="258" max="258" width="10.7109375" style="48" customWidth="1"/>
    <col min="259" max="259" width="14.140625" style="48" customWidth="1"/>
    <col min="260" max="260" width="25" style="48" customWidth="1"/>
    <col min="261" max="261" width="17.85546875" style="48" bestFit="1" customWidth="1"/>
    <col min="262" max="264" width="15.42578125" style="48" customWidth="1"/>
    <col min="265" max="265" width="14.140625" style="48" bestFit="1" customWidth="1"/>
    <col min="266" max="512" width="9.140625" style="48"/>
    <col min="513" max="513" width="4" style="48" bestFit="1" customWidth="1"/>
    <col min="514" max="514" width="10.7109375" style="48" customWidth="1"/>
    <col min="515" max="515" width="14.140625" style="48" customWidth="1"/>
    <col min="516" max="516" width="25" style="48" customWidth="1"/>
    <col min="517" max="517" width="17.85546875" style="48" bestFit="1" customWidth="1"/>
    <col min="518" max="520" width="15.42578125" style="48" customWidth="1"/>
    <col min="521" max="521" width="14.140625" style="48" bestFit="1" customWidth="1"/>
    <col min="522" max="768" width="9.140625" style="48"/>
    <col min="769" max="769" width="4" style="48" bestFit="1" customWidth="1"/>
    <col min="770" max="770" width="10.7109375" style="48" customWidth="1"/>
    <col min="771" max="771" width="14.140625" style="48" customWidth="1"/>
    <col min="772" max="772" width="25" style="48" customWidth="1"/>
    <col min="773" max="773" width="17.85546875" style="48" bestFit="1" customWidth="1"/>
    <col min="774" max="776" width="15.42578125" style="48" customWidth="1"/>
    <col min="777" max="777" width="14.140625" style="48" bestFit="1" customWidth="1"/>
    <col min="778" max="1024" width="9.140625" style="48"/>
    <col min="1025" max="1025" width="4" style="48" bestFit="1" customWidth="1"/>
    <col min="1026" max="1026" width="10.7109375" style="48" customWidth="1"/>
    <col min="1027" max="1027" width="14.140625" style="48" customWidth="1"/>
    <col min="1028" max="1028" width="25" style="48" customWidth="1"/>
    <col min="1029" max="1029" width="17.85546875" style="48" bestFit="1" customWidth="1"/>
    <col min="1030" max="1032" width="15.42578125" style="48" customWidth="1"/>
    <col min="1033" max="1033" width="14.140625" style="48" bestFit="1" customWidth="1"/>
    <col min="1034" max="1280" width="9.140625" style="48"/>
    <col min="1281" max="1281" width="4" style="48" bestFit="1" customWidth="1"/>
    <col min="1282" max="1282" width="10.7109375" style="48" customWidth="1"/>
    <col min="1283" max="1283" width="14.140625" style="48" customWidth="1"/>
    <col min="1284" max="1284" width="25" style="48" customWidth="1"/>
    <col min="1285" max="1285" width="17.85546875" style="48" bestFit="1" customWidth="1"/>
    <col min="1286" max="1288" width="15.42578125" style="48" customWidth="1"/>
    <col min="1289" max="1289" width="14.140625" style="48" bestFit="1" customWidth="1"/>
    <col min="1290" max="1536" width="9.140625" style="48"/>
    <col min="1537" max="1537" width="4" style="48" bestFit="1" customWidth="1"/>
    <col min="1538" max="1538" width="10.7109375" style="48" customWidth="1"/>
    <col min="1539" max="1539" width="14.140625" style="48" customWidth="1"/>
    <col min="1540" max="1540" width="25" style="48" customWidth="1"/>
    <col min="1541" max="1541" width="17.85546875" style="48" bestFit="1" customWidth="1"/>
    <col min="1542" max="1544" width="15.42578125" style="48" customWidth="1"/>
    <col min="1545" max="1545" width="14.140625" style="48" bestFit="1" customWidth="1"/>
    <col min="1546" max="1792" width="9.140625" style="48"/>
    <col min="1793" max="1793" width="4" style="48" bestFit="1" customWidth="1"/>
    <col min="1794" max="1794" width="10.7109375" style="48" customWidth="1"/>
    <col min="1795" max="1795" width="14.140625" style="48" customWidth="1"/>
    <col min="1796" max="1796" width="25" style="48" customWidth="1"/>
    <col min="1797" max="1797" width="17.85546875" style="48" bestFit="1" customWidth="1"/>
    <col min="1798" max="1800" width="15.42578125" style="48" customWidth="1"/>
    <col min="1801" max="1801" width="14.140625" style="48" bestFit="1" customWidth="1"/>
    <col min="1802" max="2048" width="9.140625" style="48"/>
    <col min="2049" max="2049" width="4" style="48" bestFit="1" customWidth="1"/>
    <col min="2050" max="2050" width="10.7109375" style="48" customWidth="1"/>
    <col min="2051" max="2051" width="14.140625" style="48" customWidth="1"/>
    <col min="2052" max="2052" width="25" style="48" customWidth="1"/>
    <col min="2053" max="2053" width="17.85546875" style="48" bestFit="1" customWidth="1"/>
    <col min="2054" max="2056" width="15.42578125" style="48" customWidth="1"/>
    <col min="2057" max="2057" width="14.140625" style="48" bestFit="1" customWidth="1"/>
    <col min="2058" max="2304" width="9.140625" style="48"/>
    <col min="2305" max="2305" width="4" style="48" bestFit="1" customWidth="1"/>
    <col min="2306" max="2306" width="10.7109375" style="48" customWidth="1"/>
    <col min="2307" max="2307" width="14.140625" style="48" customWidth="1"/>
    <col min="2308" max="2308" width="25" style="48" customWidth="1"/>
    <col min="2309" max="2309" width="17.85546875" style="48" bestFit="1" customWidth="1"/>
    <col min="2310" max="2312" width="15.42578125" style="48" customWidth="1"/>
    <col min="2313" max="2313" width="14.140625" style="48" bestFit="1" customWidth="1"/>
    <col min="2314" max="2560" width="9.140625" style="48"/>
    <col min="2561" max="2561" width="4" style="48" bestFit="1" customWidth="1"/>
    <col min="2562" max="2562" width="10.7109375" style="48" customWidth="1"/>
    <col min="2563" max="2563" width="14.140625" style="48" customWidth="1"/>
    <col min="2564" max="2564" width="25" style="48" customWidth="1"/>
    <col min="2565" max="2565" width="17.85546875" style="48" bestFit="1" customWidth="1"/>
    <col min="2566" max="2568" width="15.42578125" style="48" customWidth="1"/>
    <col min="2569" max="2569" width="14.140625" style="48" bestFit="1" customWidth="1"/>
    <col min="2570" max="2816" width="9.140625" style="48"/>
    <col min="2817" max="2817" width="4" style="48" bestFit="1" customWidth="1"/>
    <col min="2818" max="2818" width="10.7109375" style="48" customWidth="1"/>
    <col min="2819" max="2819" width="14.140625" style="48" customWidth="1"/>
    <col min="2820" max="2820" width="25" style="48" customWidth="1"/>
    <col min="2821" max="2821" width="17.85546875" style="48" bestFit="1" customWidth="1"/>
    <col min="2822" max="2824" width="15.42578125" style="48" customWidth="1"/>
    <col min="2825" max="2825" width="14.140625" style="48" bestFit="1" customWidth="1"/>
    <col min="2826" max="3072" width="9.140625" style="48"/>
    <col min="3073" max="3073" width="4" style="48" bestFit="1" customWidth="1"/>
    <col min="3074" max="3074" width="10.7109375" style="48" customWidth="1"/>
    <col min="3075" max="3075" width="14.140625" style="48" customWidth="1"/>
    <col min="3076" max="3076" width="25" style="48" customWidth="1"/>
    <col min="3077" max="3077" width="17.85546875" style="48" bestFit="1" customWidth="1"/>
    <col min="3078" max="3080" width="15.42578125" style="48" customWidth="1"/>
    <col min="3081" max="3081" width="14.140625" style="48" bestFit="1" customWidth="1"/>
    <col min="3082" max="3328" width="9.140625" style="48"/>
    <col min="3329" max="3329" width="4" style="48" bestFit="1" customWidth="1"/>
    <col min="3330" max="3330" width="10.7109375" style="48" customWidth="1"/>
    <col min="3331" max="3331" width="14.140625" style="48" customWidth="1"/>
    <col min="3332" max="3332" width="25" style="48" customWidth="1"/>
    <col min="3333" max="3333" width="17.85546875" style="48" bestFit="1" customWidth="1"/>
    <col min="3334" max="3336" width="15.42578125" style="48" customWidth="1"/>
    <col min="3337" max="3337" width="14.140625" style="48" bestFit="1" customWidth="1"/>
    <col min="3338" max="3584" width="9.140625" style="48"/>
    <col min="3585" max="3585" width="4" style="48" bestFit="1" customWidth="1"/>
    <col min="3586" max="3586" width="10.7109375" style="48" customWidth="1"/>
    <col min="3587" max="3587" width="14.140625" style="48" customWidth="1"/>
    <col min="3588" max="3588" width="25" style="48" customWidth="1"/>
    <col min="3589" max="3589" width="17.85546875" style="48" bestFit="1" customWidth="1"/>
    <col min="3590" max="3592" width="15.42578125" style="48" customWidth="1"/>
    <col min="3593" max="3593" width="14.140625" style="48" bestFit="1" customWidth="1"/>
    <col min="3594" max="3840" width="9.140625" style="48"/>
    <col min="3841" max="3841" width="4" style="48" bestFit="1" customWidth="1"/>
    <col min="3842" max="3842" width="10.7109375" style="48" customWidth="1"/>
    <col min="3843" max="3843" width="14.140625" style="48" customWidth="1"/>
    <col min="3844" max="3844" width="25" style="48" customWidth="1"/>
    <col min="3845" max="3845" width="17.85546875" style="48" bestFit="1" customWidth="1"/>
    <col min="3846" max="3848" width="15.42578125" style="48" customWidth="1"/>
    <col min="3849" max="3849" width="14.140625" style="48" bestFit="1" customWidth="1"/>
    <col min="3850" max="4096" width="9.140625" style="48"/>
    <col min="4097" max="4097" width="4" style="48" bestFit="1" customWidth="1"/>
    <col min="4098" max="4098" width="10.7109375" style="48" customWidth="1"/>
    <col min="4099" max="4099" width="14.140625" style="48" customWidth="1"/>
    <col min="4100" max="4100" width="25" style="48" customWidth="1"/>
    <col min="4101" max="4101" width="17.85546875" style="48" bestFit="1" customWidth="1"/>
    <col min="4102" max="4104" width="15.42578125" style="48" customWidth="1"/>
    <col min="4105" max="4105" width="14.140625" style="48" bestFit="1" customWidth="1"/>
    <col min="4106" max="4352" width="9.140625" style="48"/>
    <col min="4353" max="4353" width="4" style="48" bestFit="1" customWidth="1"/>
    <col min="4354" max="4354" width="10.7109375" style="48" customWidth="1"/>
    <col min="4355" max="4355" width="14.140625" style="48" customWidth="1"/>
    <col min="4356" max="4356" width="25" style="48" customWidth="1"/>
    <col min="4357" max="4357" width="17.85546875" style="48" bestFit="1" customWidth="1"/>
    <col min="4358" max="4360" width="15.42578125" style="48" customWidth="1"/>
    <col min="4361" max="4361" width="14.140625" style="48" bestFit="1" customWidth="1"/>
    <col min="4362" max="4608" width="9.140625" style="48"/>
    <col min="4609" max="4609" width="4" style="48" bestFit="1" customWidth="1"/>
    <col min="4610" max="4610" width="10.7109375" style="48" customWidth="1"/>
    <col min="4611" max="4611" width="14.140625" style="48" customWidth="1"/>
    <col min="4612" max="4612" width="25" style="48" customWidth="1"/>
    <col min="4613" max="4613" width="17.85546875" style="48" bestFit="1" customWidth="1"/>
    <col min="4614" max="4616" width="15.42578125" style="48" customWidth="1"/>
    <col min="4617" max="4617" width="14.140625" style="48" bestFit="1" customWidth="1"/>
    <col min="4618" max="4864" width="9.140625" style="48"/>
    <col min="4865" max="4865" width="4" style="48" bestFit="1" customWidth="1"/>
    <col min="4866" max="4866" width="10.7109375" style="48" customWidth="1"/>
    <col min="4867" max="4867" width="14.140625" style="48" customWidth="1"/>
    <col min="4868" max="4868" width="25" style="48" customWidth="1"/>
    <col min="4869" max="4869" width="17.85546875" style="48" bestFit="1" customWidth="1"/>
    <col min="4870" max="4872" width="15.42578125" style="48" customWidth="1"/>
    <col min="4873" max="4873" width="14.140625" style="48" bestFit="1" customWidth="1"/>
    <col min="4874" max="5120" width="9.140625" style="48"/>
    <col min="5121" max="5121" width="4" style="48" bestFit="1" customWidth="1"/>
    <col min="5122" max="5122" width="10.7109375" style="48" customWidth="1"/>
    <col min="5123" max="5123" width="14.140625" style="48" customWidth="1"/>
    <col min="5124" max="5124" width="25" style="48" customWidth="1"/>
    <col min="5125" max="5125" width="17.85546875" style="48" bestFit="1" customWidth="1"/>
    <col min="5126" max="5128" width="15.42578125" style="48" customWidth="1"/>
    <col min="5129" max="5129" width="14.140625" style="48" bestFit="1" customWidth="1"/>
    <col min="5130" max="5376" width="9.140625" style="48"/>
    <col min="5377" max="5377" width="4" style="48" bestFit="1" customWidth="1"/>
    <col min="5378" max="5378" width="10.7109375" style="48" customWidth="1"/>
    <col min="5379" max="5379" width="14.140625" style="48" customWidth="1"/>
    <col min="5380" max="5380" width="25" style="48" customWidth="1"/>
    <col min="5381" max="5381" width="17.85546875" style="48" bestFit="1" customWidth="1"/>
    <col min="5382" max="5384" width="15.42578125" style="48" customWidth="1"/>
    <col min="5385" max="5385" width="14.140625" style="48" bestFit="1" customWidth="1"/>
    <col min="5386" max="5632" width="9.140625" style="48"/>
    <col min="5633" max="5633" width="4" style="48" bestFit="1" customWidth="1"/>
    <col min="5634" max="5634" width="10.7109375" style="48" customWidth="1"/>
    <col min="5635" max="5635" width="14.140625" style="48" customWidth="1"/>
    <col min="5636" max="5636" width="25" style="48" customWidth="1"/>
    <col min="5637" max="5637" width="17.85546875" style="48" bestFit="1" customWidth="1"/>
    <col min="5638" max="5640" width="15.42578125" style="48" customWidth="1"/>
    <col min="5641" max="5641" width="14.140625" style="48" bestFit="1" customWidth="1"/>
    <col min="5642" max="5888" width="9.140625" style="48"/>
    <col min="5889" max="5889" width="4" style="48" bestFit="1" customWidth="1"/>
    <col min="5890" max="5890" width="10.7109375" style="48" customWidth="1"/>
    <col min="5891" max="5891" width="14.140625" style="48" customWidth="1"/>
    <col min="5892" max="5892" width="25" style="48" customWidth="1"/>
    <col min="5893" max="5893" width="17.85546875" style="48" bestFit="1" customWidth="1"/>
    <col min="5894" max="5896" width="15.42578125" style="48" customWidth="1"/>
    <col min="5897" max="5897" width="14.140625" style="48" bestFit="1" customWidth="1"/>
    <col min="5898" max="6144" width="9.140625" style="48"/>
    <col min="6145" max="6145" width="4" style="48" bestFit="1" customWidth="1"/>
    <col min="6146" max="6146" width="10.7109375" style="48" customWidth="1"/>
    <col min="6147" max="6147" width="14.140625" style="48" customWidth="1"/>
    <col min="6148" max="6148" width="25" style="48" customWidth="1"/>
    <col min="6149" max="6149" width="17.85546875" style="48" bestFit="1" customWidth="1"/>
    <col min="6150" max="6152" width="15.42578125" style="48" customWidth="1"/>
    <col min="6153" max="6153" width="14.140625" style="48" bestFit="1" customWidth="1"/>
    <col min="6154" max="6400" width="9.140625" style="48"/>
    <col min="6401" max="6401" width="4" style="48" bestFit="1" customWidth="1"/>
    <col min="6402" max="6402" width="10.7109375" style="48" customWidth="1"/>
    <col min="6403" max="6403" width="14.140625" style="48" customWidth="1"/>
    <col min="6404" max="6404" width="25" style="48" customWidth="1"/>
    <col min="6405" max="6405" width="17.85546875" style="48" bestFit="1" customWidth="1"/>
    <col min="6406" max="6408" width="15.42578125" style="48" customWidth="1"/>
    <col min="6409" max="6409" width="14.140625" style="48" bestFit="1" customWidth="1"/>
    <col min="6410" max="6656" width="9.140625" style="48"/>
    <col min="6657" max="6657" width="4" style="48" bestFit="1" customWidth="1"/>
    <col min="6658" max="6658" width="10.7109375" style="48" customWidth="1"/>
    <col min="6659" max="6659" width="14.140625" style="48" customWidth="1"/>
    <col min="6660" max="6660" width="25" style="48" customWidth="1"/>
    <col min="6661" max="6661" width="17.85546875" style="48" bestFit="1" customWidth="1"/>
    <col min="6662" max="6664" width="15.42578125" style="48" customWidth="1"/>
    <col min="6665" max="6665" width="14.140625" style="48" bestFit="1" customWidth="1"/>
    <col min="6666" max="6912" width="9.140625" style="48"/>
    <col min="6913" max="6913" width="4" style="48" bestFit="1" customWidth="1"/>
    <col min="6914" max="6914" width="10.7109375" style="48" customWidth="1"/>
    <col min="6915" max="6915" width="14.140625" style="48" customWidth="1"/>
    <col min="6916" max="6916" width="25" style="48" customWidth="1"/>
    <col min="6917" max="6917" width="17.85546875" style="48" bestFit="1" customWidth="1"/>
    <col min="6918" max="6920" width="15.42578125" style="48" customWidth="1"/>
    <col min="6921" max="6921" width="14.140625" style="48" bestFit="1" customWidth="1"/>
    <col min="6922" max="7168" width="9.140625" style="48"/>
    <col min="7169" max="7169" width="4" style="48" bestFit="1" customWidth="1"/>
    <col min="7170" max="7170" width="10.7109375" style="48" customWidth="1"/>
    <col min="7171" max="7171" width="14.140625" style="48" customWidth="1"/>
    <col min="7172" max="7172" width="25" style="48" customWidth="1"/>
    <col min="7173" max="7173" width="17.85546875" style="48" bestFit="1" customWidth="1"/>
    <col min="7174" max="7176" width="15.42578125" style="48" customWidth="1"/>
    <col min="7177" max="7177" width="14.140625" style="48" bestFit="1" customWidth="1"/>
    <col min="7178" max="7424" width="9.140625" style="48"/>
    <col min="7425" max="7425" width="4" style="48" bestFit="1" customWidth="1"/>
    <col min="7426" max="7426" width="10.7109375" style="48" customWidth="1"/>
    <col min="7427" max="7427" width="14.140625" style="48" customWidth="1"/>
    <col min="7428" max="7428" width="25" style="48" customWidth="1"/>
    <col min="7429" max="7429" width="17.85546875" style="48" bestFit="1" customWidth="1"/>
    <col min="7430" max="7432" width="15.42578125" style="48" customWidth="1"/>
    <col min="7433" max="7433" width="14.140625" style="48" bestFit="1" customWidth="1"/>
    <col min="7434" max="7680" width="9.140625" style="48"/>
    <col min="7681" max="7681" width="4" style="48" bestFit="1" customWidth="1"/>
    <col min="7682" max="7682" width="10.7109375" style="48" customWidth="1"/>
    <col min="7683" max="7683" width="14.140625" style="48" customWidth="1"/>
    <col min="7684" max="7684" width="25" style="48" customWidth="1"/>
    <col min="7685" max="7685" width="17.85546875" style="48" bestFit="1" customWidth="1"/>
    <col min="7686" max="7688" width="15.42578125" style="48" customWidth="1"/>
    <col min="7689" max="7689" width="14.140625" style="48" bestFit="1" customWidth="1"/>
    <col min="7690" max="7936" width="9.140625" style="48"/>
    <col min="7937" max="7937" width="4" style="48" bestFit="1" customWidth="1"/>
    <col min="7938" max="7938" width="10.7109375" style="48" customWidth="1"/>
    <col min="7939" max="7939" width="14.140625" style="48" customWidth="1"/>
    <col min="7940" max="7940" width="25" style="48" customWidth="1"/>
    <col min="7941" max="7941" width="17.85546875" style="48" bestFit="1" customWidth="1"/>
    <col min="7942" max="7944" width="15.42578125" style="48" customWidth="1"/>
    <col min="7945" max="7945" width="14.140625" style="48" bestFit="1" customWidth="1"/>
    <col min="7946" max="8192" width="9.140625" style="48"/>
    <col min="8193" max="8193" width="4" style="48" bestFit="1" customWidth="1"/>
    <col min="8194" max="8194" width="10.7109375" style="48" customWidth="1"/>
    <col min="8195" max="8195" width="14.140625" style="48" customWidth="1"/>
    <col min="8196" max="8196" width="25" style="48" customWidth="1"/>
    <col min="8197" max="8197" width="17.85546875" style="48" bestFit="1" customWidth="1"/>
    <col min="8198" max="8200" width="15.42578125" style="48" customWidth="1"/>
    <col min="8201" max="8201" width="14.140625" style="48" bestFit="1" customWidth="1"/>
    <col min="8202" max="8448" width="9.140625" style="48"/>
    <col min="8449" max="8449" width="4" style="48" bestFit="1" customWidth="1"/>
    <col min="8450" max="8450" width="10.7109375" style="48" customWidth="1"/>
    <col min="8451" max="8451" width="14.140625" style="48" customWidth="1"/>
    <col min="8452" max="8452" width="25" style="48" customWidth="1"/>
    <col min="8453" max="8453" width="17.85546875" style="48" bestFit="1" customWidth="1"/>
    <col min="8454" max="8456" width="15.42578125" style="48" customWidth="1"/>
    <col min="8457" max="8457" width="14.140625" style="48" bestFit="1" customWidth="1"/>
    <col min="8458" max="8704" width="9.140625" style="48"/>
    <col min="8705" max="8705" width="4" style="48" bestFit="1" customWidth="1"/>
    <col min="8706" max="8706" width="10.7109375" style="48" customWidth="1"/>
    <col min="8707" max="8707" width="14.140625" style="48" customWidth="1"/>
    <col min="8708" max="8708" width="25" style="48" customWidth="1"/>
    <col min="8709" max="8709" width="17.85546875" style="48" bestFit="1" customWidth="1"/>
    <col min="8710" max="8712" width="15.42578125" style="48" customWidth="1"/>
    <col min="8713" max="8713" width="14.140625" style="48" bestFit="1" customWidth="1"/>
    <col min="8714" max="8960" width="9.140625" style="48"/>
    <col min="8961" max="8961" width="4" style="48" bestFit="1" customWidth="1"/>
    <col min="8962" max="8962" width="10.7109375" style="48" customWidth="1"/>
    <col min="8963" max="8963" width="14.140625" style="48" customWidth="1"/>
    <col min="8964" max="8964" width="25" style="48" customWidth="1"/>
    <col min="8965" max="8965" width="17.85546875" style="48" bestFit="1" customWidth="1"/>
    <col min="8966" max="8968" width="15.42578125" style="48" customWidth="1"/>
    <col min="8969" max="8969" width="14.140625" style="48" bestFit="1" customWidth="1"/>
    <col min="8970" max="9216" width="9.140625" style="48"/>
    <col min="9217" max="9217" width="4" style="48" bestFit="1" customWidth="1"/>
    <col min="9218" max="9218" width="10.7109375" style="48" customWidth="1"/>
    <col min="9219" max="9219" width="14.140625" style="48" customWidth="1"/>
    <col min="9220" max="9220" width="25" style="48" customWidth="1"/>
    <col min="9221" max="9221" width="17.85546875" style="48" bestFit="1" customWidth="1"/>
    <col min="9222" max="9224" width="15.42578125" style="48" customWidth="1"/>
    <col min="9225" max="9225" width="14.140625" style="48" bestFit="1" customWidth="1"/>
    <col min="9226" max="9472" width="9.140625" style="48"/>
    <col min="9473" max="9473" width="4" style="48" bestFit="1" customWidth="1"/>
    <col min="9474" max="9474" width="10.7109375" style="48" customWidth="1"/>
    <col min="9475" max="9475" width="14.140625" style="48" customWidth="1"/>
    <col min="9476" max="9476" width="25" style="48" customWidth="1"/>
    <col min="9477" max="9477" width="17.85546875" style="48" bestFit="1" customWidth="1"/>
    <col min="9478" max="9480" width="15.42578125" style="48" customWidth="1"/>
    <col min="9481" max="9481" width="14.140625" style="48" bestFit="1" customWidth="1"/>
    <col min="9482" max="9728" width="9.140625" style="48"/>
    <col min="9729" max="9729" width="4" style="48" bestFit="1" customWidth="1"/>
    <col min="9730" max="9730" width="10.7109375" style="48" customWidth="1"/>
    <col min="9731" max="9731" width="14.140625" style="48" customWidth="1"/>
    <col min="9732" max="9732" width="25" style="48" customWidth="1"/>
    <col min="9733" max="9733" width="17.85546875" style="48" bestFit="1" customWidth="1"/>
    <col min="9734" max="9736" width="15.42578125" style="48" customWidth="1"/>
    <col min="9737" max="9737" width="14.140625" style="48" bestFit="1" customWidth="1"/>
    <col min="9738" max="9984" width="9.140625" style="48"/>
    <col min="9985" max="9985" width="4" style="48" bestFit="1" customWidth="1"/>
    <col min="9986" max="9986" width="10.7109375" style="48" customWidth="1"/>
    <col min="9987" max="9987" width="14.140625" style="48" customWidth="1"/>
    <col min="9988" max="9988" width="25" style="48" customWidth="1"/>
    <col min="9989" max="9989" width="17.85546875" style="48" bestFit="1" customWidth="1"/>
    <col min="9990" max="9992" width="15.42578125" style="48" customWidth="1"/>
    <col min="9993" max="9993" width="14.140625" style="48" bestFit="1" customWidth="1"/>
    <col min="9994" max="10240" width="9.140625" style="48"/>
    <col min="10241" max="10241" width="4" style="48" bestFit="1" customWidth="1"/>
    <col min="10242" max="10242" width="10.7109375" style="48" customWidth="1"/>
    <col min="10243" max="10243" width="14.140625" style="48" customWidth="1"/>
    <col min="10244" max="10244" width="25" style="48" customWidth="1"/>
    <col min="10245" max="10245" width="17.85546875" style="48" bestFit="1" customWidth="1"/>
    <col min="10246" max="10248" width="15.42578125" style="48" customWidth="1"/>
    <col min="10249" max="10249" width="14.140625" style="48" bestFit="1" customWidth="1"/>
    <col min="10250" max="10496" width="9.140625" style="48"/>
    <col min="10497" max="10497" width="4" style="48" bestFit="1" customWidth="1"/>
    <col min="10498" max="10498" width="10.7109375" style="48" customWidth="1"/>
    <col min="10499" max="10499" width="14.140625" style="48" customWidth="1"/>
    <col min="10500" max="10500" width="25" style="48" customWidth="1"/>
    <col min="10501" max="10501" width="17.85546875" style="48" bestFit="1" customWidth="1"/>
    <col min="10502" max="10504" width="15.42578125" style="48" customWidth="1"/>
    <col min="10505" max="10505" width="14.140625" style="48" bestFit="1" customWidth="1"/>
    <col min="10506" max="10752" width="9.140625" style="48"/>
    <col min="10753" max="10753" width="4" style="48" bestFit="1" customWidth="1"/>
    <col min="10754" max="10754" width="10.7109375" style="48" customWidth="1"/>
    <col min="10755" max="10755" width="14.140625" style="48" customWidth="1"/>
    <col min="10756" max="10756" width="25" style="48" customWidth="1"/>
    <col min="10757" max="10757" width="17.85546875" style="48" bestFit="1" customWidth="1"/>
    <col min="10758" max="10760" width="15.42578125" style="48" customWidth="1"/>
    <col min="10761" max="10761" width="14.140625" style="48" bestFit="1" customWidth="1"/>
    <col min="10762" max="11008" width="9.140625" style="48"/>
    <col min="11009" max="11009" width="4" style="48" bestFit="1" customWidth="1"/>
    <col min="11010" max="11010" width="10.7109375" style="48" customWidth="1"/>
    <col min="11011" max="11011" width="14.140625" style="48" customWidth="1"/>
    <col min="11012" max="11012" width="25" style="48" customWidth="1"/>
    <col min="11013" max="11013" width="17.85546875" style="48" bestFit="1" customWidth="1"/>
    <col min="11014" max="11016" width="15.42578125" style="48" customWidth="1"/>
    <col min="11017" max="11017" width="14.140625" style="48" bestFit="1" customWidth="1"/>
    <col min="11018" max="11264" width="9.140625" style="48"/>
    <col min="11265" max="11265" width="4" style="48" bestFit="1" customWidth="1"/>
    <col min="11266" max="11266" width="10.7109375" style="48" customWidth="1"/>
    <col min="11267" max="11267" width="14.140625" style="48" customWidth="1"/>
    <col min="11268" max="11268" width="25" style="48" customWidth="1"/>
    <col min="11269" max="11269" width="17.85546875" style="48" bestFit="1" customWidth="1"/>
    <col min="11270" max="11272" width="15.42578125" style="48" customWidth="1"/>
    <col min="11273" max="11273" width="14.140625" style="48" bestFit="1" customWidth="1"/>
    <col min="11274" max="11520" width="9.140625" style="48"/>
    <col min="11521" max="11521" width="4" style="48" bestFit="1" customWidth="1"/>
    <col min="11522" max="11522" width="10.7109375" style="48" customWidth="1"/>
    <col min="11523" max="11523" width="14.140625" style="48" customWidth="1"/>
    <col min="11524" max="11524" width="25" style="48" customWidth="1"/>
    <col min="11525" max="11525" width="17.85546875" style="48" bestFit="1" customWidth="1"/>
    <col min="11526" max="11528" width="15.42578125" style="48" customWidth="1"/>
    <col min="11529" max="11529" width="14.140625" style="48" bestFit="1" customWidth="1"/>
    <col min="11530" max="11776" width="9.140625" style="48"/>
    <col min="11777" max="11777" width="4" style="48" bestFit="1" customWidth="1"/>
    <col min="11778" max="11778" width="10.7109375" style="48" customWidth="1"/>
    <col min="11779" max="11779" width="14.140625" style="48" customWidth="1"/>
    <col min="11780" max="11780" width="25" style="48" customWidth="1"/>
    <col min="11781" max="11781" width="17.85546875" style="48" bestFit="1" customWidth="1"/>
    <col min="11782" max="11784" width="15.42578125" style="48" customWidth="1"/>
    <col min="11785" max="11785" width="14.140625" style="48" bestFit="1" customWidth="1"/>
    <col min="11786" max="12032" width="9.140625" style="48"/>
    <col min="12033" max="12033" width="4" style="48" bestFit="1" customWidth="1"/>
    <col min="12034" max="12034" width="10.7109375" style="48" customWidth="1"/>
    <col min="12035" max="12035" width="14.140625" style="48" customWidth="1"/>
    <col min="12036" max="12036" width="25" style="48" customWidth="1"/>
    <col min="12037" max="12037" width="17.85546875" style="48" bestFit="1" customWidth="1"/>
    <col min="12038" max="12040" width="15.42578125" style="48" customWidth="1"/>
    <col min="12041" max="12041" width="14.140625" style="48" bestFit="1" customWidth="1"/>
    <col min="12042" max="12288" width="9.140625" style="48"/>
    <col min="12289" max="12289" width="4" style="48" bestFit="1" customWidth="1"/>
    <col min="12290" max="12290" width="10.7109375" style="48" customWidth="1"/>
    <col min="12291" max="12291" width="14.140625" style="48" customWidth="1"/>
    <col min="12292" max="12292" width="25" style="48" customWidth="1"/>
    <col min="12293" max="12293" width="17.85546875" style="48" bestFit="1" customWidth="1"/>
    <col min="12294" max="12296" width="15.42578125" style="48" customWidth="1"/>
    <col min="12297" max="12297" width="14.140625" style="48" bestFit="1" customWidth="1"/>
    <col min="12298" max="12544" width="9.140625" style="48"/>
    <col min="12545" max="12545" width="4" style="48" bestFit="1" customWidth="1"/>
    <col min="12546" max="12546" width="10.7109375" style="48" customWidth="1"/>
    <col min="12547" max="12547" width="14.140625" style="48" customWidth="1"/>
    <col min="12548" max="12548" width="25" style="48" customWidth="1"/>
    <col min="12549" max="12549" width="17.85546875" style="48" bestFit="1" customWidth="1"/>
    <col min="12550" max="12552" width="15.42578125" style="48" customWidth="1"/>
    <col min="12553" max="12553" width="14.140625" style="48" bestFit="1" customWidth="1"/>
    <col min="12554" max="12800" width="9.140625" style="48"/>
    <col min="12801" max="12801" width="4" style="48" bestFit="1" customWidth="1"/>
    <col min="12802" max="12802" width="10.7109375" style="48" customWidth="1"/>
    <col min="12803" max="12803" width="14.140625" style="48" customWidth="1"/>
    <col min="12804" max="12804" width="25" style="48" customWidth="1"/>
    <col min="12805" max="12805" width="17.85546875" style="48" bestFit="1" customWidth="1"/>
    <col min="12806" max="12808" width="15.42578125" style="48" customWidth="1"/>
    <col min="12809" max="12809" width="14.140625" style="48" bestFit="1" customWidth="1"/>
    <col min="12810" max="13056" width="9.140625" style="48"/>
    <col min="13057" max="13057" width="4" style="48" bestFit="1" customWidth="1"/>
    <col min="13058" max="13058" width="10.7109375" style="48" customWidth="1"/>
    <col min="13059" max="13059" width="14.140625" style="48" customWidth="1"/>
    <col min="13060" max="13060" width="25" style="48" customWidth="1"/>
    <col min="13061" max="13061" width="17.85546875" style="48" bestFit="1" customWidth="1"/>
    <col min="13062" max="13064" width="15.42578125" style="48" customWidth="1"/>
    <col min="13065" max="13065" width="14.140625" style="48" bestFit="1" customWidth="1"/>
    <col min="13066" max="13312" width="9.140625" style="48"/>
    <col min="13313" max="13313" width="4" style="48" bestFit="1" customWidth="1"/>
    <col min="13314" max="13314" width="10.7109375" style="48" customWidth="1"/>
    <col min="13315" max="13315" width="14.140625" style="48" customWidth="1"/>
    <col min="13316" max="13316" width="25" style="48" customWidth="1"/>
    <col min="13317" max="13317" width="17.85546875" style="48" bestFit="1" customWidth="1"/>
    <col min="13318" max="13320" width="15.42578125" style="48" customWidth="1"/>
    <col min="13321" max="13321" width="14.140625" style="48" bestFit="1" customWidth="1"/>
    <col min="13322" max="13568" width="9.140625" style="48"/>
    <col min="13569" max="13569" width="4" style="48" bestFit="1" customWidth="1"/>
    <col min="13570" max="13570" width="10.7109375" style="48" customWidth="1"/>
    <col min="13571" max="13571" width="14.140625" style="48" customWidth="1"/>
    <col min="13572" max="13572" width="25" style="48" customWidth="1"/>
    <col min="13573" max="13573" width="17.85546875" style="48" bestFit="1" customWidth="1"/>
    <col min="13574" max="13576" width="15.42578125" style="48" customWidth="1"/>
    <col min="13577" max="13577" width="14.140625" style="48" bestFit="1" customWidth="1"/>
    <col min="13578" max="13824" width="9.140625" style="48"/>
    <col min="13825" max="13825" width="4" style="48" bestFit="1" customWidth="1"/>
    <col min="13826" max="13826" width="10.7109375" style="48" customWidth="1"/>
    <col min="13827" max="13827" width="14.140625" style="48" customWidth="1"/>
    <col min="13828" max="13828" width="25" style="48" customWidth="1"/>
    <col min="13829" max="13829" width="17.85546875" style="48" bestFit="1" customWidth="1"/>
    <col min="13830" max="13832" width="15.42578125" style="48" customWidth="1"/>
    <col min="13833" max="13833" width="14.140625" style="48" bestFit="1" customWidth="1"/>
    <col min="13834" max="14080" width="9.140625" style="48"/>
    <col min="14081" max="14081" width="4" style="48" bestFit="1" customWidth="1"/>
    <col min="14082" max="14082" width="10.7109375" style="48" customWidth="1"/>
    <col min="14083" max="14083" width="14.140625" style="48" customWidth="1"/>
    <col min="14084" max="14084" width="25" style="48" customWidth="1"/>
    <col min="14085" max="14085" width="17.85546875" style="48" bestFit="1" customWidth="1"/>
    <col min="14086" max="14088" width="15.42578125" style="48" customWidth="1"/>
    <col min="14089" max="14089" width="14.140625" style="48" bestFit="1" customWidth="1"/>
    <col min="14090" max="14336" width="9.140625" style="48"/>
    <col min="14337" max="14337" width="4" style="48" bestFit="1" customWidth="1"/>
    <col min="14338" max="14338" width="10.7109375" style="48" customWidth="1"/>
    <col min="14339" max="14339" width="14.140625" style="48" customWidth="1"/>
    <col min="14340" max="14340" width="25" style="48" customWidth="1"/>
    <col min="14341" max="14341" width="17.85546875" style="48" bestFit="1" customWidth="1"/>
    <col min="14342" max="14344" width="15.42578125" style="48" customWidth="1"/>
    <col min="14345" max="14345" width="14.140625" style="48" bestFit="1" customWidth="1"/>
    <col min="14346" max="14592" width="9.140625" style="48"/>
    <col min="14593" max="14593" width="4" style="48" bestFit="1" customWidth="1"/>
    <col min="14594" max="14594" width="10.7109375" style="48" customWidth="1"/>
    <col min="14595" max="14595" width="14.140625" style="48" customWidth="1"/>
    <col min="14596" max="14596" width="25" style="48" customWidth="1"/>
    <col min="14597" max="14597" width="17.85546875" style="48" bestFit="1" customWidth="1"/>
    <col min="14598" max="14600" width="15.42578125" style="48" customWidth="1"/>
    <col min="14601" max="14601" width="14.140625" style="48" bestFit="1" customWidth="1"/>
    <col min="14602" max="14848" width="9.140625" style="48"/>
    <col min="14849" max="14849" width="4" style="48" bestFit="1" customWidth="1"/>
    <col min="14850" max="14850" width="10.7109375" style="48" customWidth="1"/>
    <col min="14851" max="14851" width="14.140625" style="48" customWidth="1"/>
    <col min="14852" max="14852" width="25" style="48" customWidth="1"/>
    <col min="14853" max="14853" width="17.85546875" style="48" bestFit="1" customWidth="1"/>
    <col min="14854" max="14856" width="15.42578125" style="48" customWidth="1"/>
    <col min="14857" max="14857" width="14.140625" style="48" bestFit="1" customWidth="1"/>
    <col min="14858" max="15104" width="9.140625" style="48"/>
    <col min="15105" max="15105" width="4" style="48" bestFit="1" customWidth="1"/>
    <col min="15106" max="15106" width="10.7109375" style="48" customWidth="1"/>
    <col min="15107" max="15107" width="14.140625" style="48" customWidth="1"/>
    <col min="15108" max="15108" width="25" style="48" customWidth="1"/>
    <col min="15109" max="15109" width="17.85546875" style="48" bestFit="1" customWidth="1"/>
    <col min="15110" max="15112" width="15.42578125" style="48" customWidth="1"/>
    <col min="15113" max="15113" width="14.140625" style="48" bestFit="1" customWidth="1"/>
    <col min="15114" max="15360" width="9.140625" style="48"/>
    <col min="15361" max="15361" width="4" style="48" bestFit="1" customWidth="1"/>
    <col min="15362" max="15362" width="10.7109375" style="48" customWidth="1"/>
    <col min="15363" max="15363" width="14.140625" style="48" customWidth="1"/>
    <col min="15364" max="15364" width="25" style="48" customWidth="1"/>
    <col min="15365" max="15365" width="17.85546875" style="48" bestFit="1" customWidth="1"/>
    <col min="15366" max="15368" width="15.42578125" style="48" customWidth="1"/>
    <col min="15369" max="15369" width="14.140625" style="48" bestFit="1" customWidth="1"/>
    <col min="15370" max="15616" width="9.140625" style="48"/>
    <col min="15617" max="15617" width="4" style="48" bestFit="1" customWidth="1"/>
    <col min="15618" max="15618" width="10.7109375" style="48" customWidth="1"/>
    <col min="15619" max="15619" width="14.140625" style="48" customWidth="1"/>
    <col min="15620" max="15620" width="25" style="48" customWidth="1"/>
    <col min="15621" max="15621" width="17.85546875" style="48" bestFit="1" customWidth="1"/>
    <col min="15622" max="15624" width="15.42578125" style="48" customWidth="1"/>
    <col min="15625" max="15625" width="14.140625" style="48" bestFit="1" customWidth="1"/>
    <col min="15626" max="15872" width="9.140625" style="48"/>
    <col min="15873" max="15873" width="4" style="48" bestFit="1" customWidth="1"/>
    <col min="15874" max="15874" width="10.7109375" style="48" customWidth="1"/>
    <col min="15875" max="15875" width="14.140625" style="48" customWidth="1"/>
    <col min="15876" max="15876" width="25" style="48" customWidth="1"/>
    <col min="15877" max="15877" width="17.85546875" style="48" bestFit="1" customWidth="1"/>
    <col min="15878" max="15880" width="15.42578125" style="48" customWidth="1"/>
    <col min="15881" max="15881" width="14.140625" style="48" bestFit="1" customWidth="1"/>
    <col min="15882" max="16128" width="9.140625" style="48"/>
    <col min="16129" max="16129" width="4" style="48" bestFit="1" customWidth="1"/>
    <col min="16130" max="16130" width="10.7109375" style="48" customWidth="1"/>
    <col min="16131" max="16131" width="14.140625" style="48" customWidth="1"/>
    <col min="16132" max="16132" width="25" style="48" customWidth="1"/>
    <col min="16133" max="16133" width="17.85546875" style="48" bestFit="1" customWidth="1"/>
    <col min="16134" max="16136" width="15.42578125" style="48" customWidth="1"/>
    <col min="16137" max="16137" width="14.140625" style="48" bestFit="1" customWidth="1"/>
    <col min="16138" max="16384" width="9.140625" style="48"/>
  </cols>
  <sheetData>
    <row r="1" spans="1:11" ht="18">
      <c r="A1" s="243" t="str">
        <f>'SOP 10'!A1</f>
        <v>Q-3 (Oct-Dec-24)</v>
      </c>
      <c r="B1" s="243"/>
      <c r="C1" s="243"/>
      <c r="D1" s="243"/>
      <c r="E1" s="243"/>
      <c r="F1" s="243"/>
      <c r="G1" s="243"/>
      <c r="H1" s="243"/>
    </row>
    <row r="2" spans="1:11" ht="18">
      <c r="A2" s="260" t="str">
        <f>'SOP 11'!A2</f>
        <v>Year: 2024-25</v>
      </c>
      <c r="B2" s="260"/>
      <c r="C2" s="260"/>
      <c r="D2" s="260"/>
      <c r="E2" s="260"/>
      <c r="F2" s="260"/>
      <c r="G2" s="260"/>
      <c r="H2" s="260"/>
    </row>
    <row r="3" spans="1:11" ht="18">
      <c r="A3" s="259" t="s">
        <v>397</v>
      </c>
      <c r="B3" s="259"/>
      <c r="C3" s="259"/>
      <c r="D3" s="259"/>
      <c r="E3" s="259"/>
      <c r="F3" s="259"/>
      <c r="G3" s="259"/>
      <c r="H3" s="259"/>
    </row>
    <row r="4" spans="1:11" ht="170.25" customHeight="1">
      <c r="A4" s="170" t="s">
        <v>398</v>
      </c>
      <c r="B4" s="170" t="s">
        <v>399</v>
      </c>
      <c r="C4" s="170" t="s">
        <v>400</v>
      </c>
      <c r="D4" s="170" t="s">
        <v>401</v>
      </c>
      <c r="E4" s="170" t="s">
        <v>402</v>
      </c>
      <c r="F4" s="170" t="s">
        <v>403</v>
      </c>
      <c r="G4" s="170" t="s">
        <v>404</v>
      </c>
      <c r="H4" s="170" t="s">
        <v>405</v>
      </c>
    </row>
    <row r="5" spans="1:11" s="173" customFormat="1" ht="18">
      <c r="A5" s="171">
        <v>1</v>
      </c>
      <c r="B5" s="172">
        <v>2</v>
      </c>
      <c r="C5" s="172">
        <v>3</v>
      </c>
      <c r="D5" s="172">
        <v>4</v>
      </c>
      <c r="E5" s="172" t="s">
        <v>406</v>
      </c>
      <c r="F5" s="172">
        <v>6</v>
      </c>
      <c r="G5" s="172" t="s">
        <v>407</v>
      </c>
      <c r="H5" s="172" t="s">
        <v>408</v>
      </c>
    </row>
    <row r="6" spans="1:11" ht="35.1" customHeight="1">
      <c r="A6" s="145">
        <v>1</v>
      </c>
      <c r="B6" s="174">
        <f>[28]Maifi!B8</f>
        <v>45566</v>
      </c>
      <c r="C6" s="175">
        <f>[28]Maifi!C8</f>
        <v>58810</v>
      </c>
      <c r="D6" s="176">
        <f>[28]Maifi!D8</f>
        <v>3118810</v>
      </c>
      <c r="E6" s="177">
        <f>[28]Maifi!E8</f>
        <v>183417216100</v>
      </c>
      <c r="F6" s="176">
        <f>[28]Maifi!F8</f>
        <v>3621399</v>
      </c>
      <c r="G6" s="176">
        <f>[28]Maifi!G8</f>
        <v>79642134</v>
      </c>
      <c r="H6" s="178">
        <f>[28]Maifi!H8</f>
        <v>21.99</v>
      </c>
      <c r="K6" s="176"/>
    </row>
    <row r="7" spans="1:11" ht="35.1" customHeight="1">
      <c r="A7" s="145">
        <v>2</v>
      </c>
      <c r="B7" s="174">
        <f>[28]Maifi!B9</f>
        <v>45597</v>
      </c>
      <c r="C7" s="175">
        <f>[28]Maifi!C9</f>
        <v>54718</v>
      </c>
      <c r="D7" s="176">
        <f>[28]Maifi!D9</f>
        <v>3067272</v>
      </c>
      <c r="E7" s="177">
        <f>[28]Maifi!E9</f>
        <v>167834989296</v>
      </c>
      <c r="F7" s="176">
        <f>[28]Maifi!F9</f>
        <v>3624033</v>
      </c>
      <c r="G7" s="176">
        <f>[28]Maifi!G9</f>
        <v>70647471</v>
      </c>
      <c r="H7" s="178">
        <f>[28]Maifi!H9</f>
        <v>19.489999999999998</v>
      </c>
    </row>
    <row r="8" spans="1:11" ht="35.1" customHeight="1">
      <c r="A8" s="145">
        <v>3</v>
      </c>
      <c r="B8" s="174">
        <f>[28]Maifi!B10</f>
        <v>45627</v>
      </c>
      <c r="C8" s="175">
        <f>[28]Maifi!C10</f>
        <v>45597</v>
      </c>
      <c r="D8" s="176">
        <f>[28]Maifi!D10</f>
        <v>3114248</v>
      </c>
      <c r="E8" s="177">
        <f>[28]Maifi!E10</f>
        <v>142000366056</v>
      </c>
      <c r="F8" s="176">
        <f>[28]Maifi!F10</f>
        <v>3631424</v>
      </c>
      <c r="G8" s="176">
        <f>[28]Maifi!G10</f>
        <v>60796541</v>
      </c>
      <c r="H8" s="178">
        <f>[28]Maifi!H10</f>
        <v>16.739999999999998</v>
      </c>
    </row>
    <row r="9" spans="1:11" s="182" customFormat="1" ht="35.1" customHeight="1">
      <c r="A9" s="179"/>
      <c r="B9" s="180"/>
      <c r="C9" s="181">
        <f>SUM(C6:C8)</f>
        <v>159125</v>
      </c>
      <c r="D9" s="181">
        <f>SUM(D6:D8)</f>
        <v>9300330</v>
      </c>
      <c r="E9" s="177">
        <f>SUM(E6:E8)</f>
        <v>493252571452</v>
      </c>
      <c r="F9" s="181">
        <f>SUM(F5:F8)</f>
        <v>10876862</v>
      </c>
      <c r="G9" s="181">
        <f>SUM(G5:G8)</f>
        <v>211086146</v>
      </c>
      <c r="H9" s="178">
        <f>G9/F9</f>
        <v>19.406897504077921</v>
      </c>
    </row>
    <row r="10" spans="1:11">
      <c r="E10" s="62"/>
    </row>
    <row r="11" spans="1:11">
      <c r="E11" s="62"/>
    </row>
    <row r="12" spans="1:11">
      <c r="E12" s="62"/>
    </row>
  </sheetData>
  <mergeCells count="3">
    <mergeCell ref="A1:H1"/>
    <mergeCell ref="A2:H2"/>
    <mergeCell ref="A3:H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A5" zoomScaleNormal="100" zoomScaleSheetLayoutView="100" workbookViewId="0">
      <selection sqref="A1:F9"/>
    </sheetView>
  </sheetViews>
  <sheetFormatPr defaultRowHeight="14.25"/>
  <cols>
    <col min="1" max="1" width="4" style="48" bestFit="1" customWidth="1"/>
    <col min="2" max="2" width="10.7109375" style="48" customWidth="1"/>
    <col min="3" max="3" width="14.140625" style="48" customWidth="1"/>
    <col min="4" max="4" width="25" style="48" customWidth="1"/>
    <col min="5" max="5" width="17.85546875" style="48" bestFit="1" customWidth="1"/>
    <col min="6" max="6" width="22.28515625" style="48" customWidth="1"/>
    <col min="7" max="7" width="13.7109375" style="48" bestFit="1" customWidth="1"/>
    <col min="8" max="8" width="11.28515625" style="48" bestFit="1" customWidth="1"/>
    <col min="9" max="9" width="13.7109375" style="48" bestFit="1" customWidth="1"/>
    <col min="10" max="256" width="9.140625" style="48"/>
    <col min="257" max="257" width="4" style="48" bestFit="1" customWidth="1"/>
    <col min="258" max="258" width="10.7109375" style="48" customWidth="1"/>
    <col min="259" max="259" width="14.140625" style="48" customWidth="1"/>
    <col min="260" max="260" width="25" style="48" customWidth="1"/>
    <col min="261" max="261" width="17.85546875" style="48" bestFit="1" customWidth="1"/>
    <col min="262" max="262" width="22.28515625" style="48" customWidth="1"/>
    <col min="263" max="263" width="13.7109375" style="48" bestFit="1" customWidth="1"/>
    <col min="264" max="264" width="11.28515625" style="48" bestFit="1" customWidth="1"/>
    <col min="265" max="265" width="13.7109375" style="48" bestFit="1" customWidth="1"/>
    <col min="266" max="512" width="9.140625" style="48"/>
    <col min="513" max="513" width="4" style="48" bestFit="1" customWidth="1"/>
    <col min="514" max="514" width="10.7109375" style="48" customWidth="1"/>
    <col min="515" max="515" width="14.140625" style="48" customWidth="1"/>
    <col min="516" max="516" width="25" style="48" customWidth="1"/>
    <col min="517" max="517" width="17.85546875" style="48" bestFit="1" customWidth="1"/>
    <col min="518" max="518" width="22.28515625" style="48" customWidth="1"/>
    <col min="519" max="519" width="13.7109375" style="48" bestFit="1" customWidth="1"/>
    <col min="520" max="520" width="11.28515625" style="48" bestFit="1" customWidth="1"/>
    <col min="521" max="521" width="13.7109375" style="48" bestFit="1" customWidth="1"/>
    <col min="522" max="768" width="9.140625" style="48"/>
    <col min="769" max="769" width="4" style="48" bestFit="1" customWidth="1"/>
    <col min="770" max="770" width="10.7109375" style="48" customWidth="1"/>
    <col min="771" max="771" width="14.140625" style="48" customWidth="1"/>
    <col min="772" max="772" width="25" style="48" customWidth="1"/>
    <col min="773" max="773" width="17.85546875" style="48" bestFit="1" customWidth="1"/>
    <col min="774" max="774" width="22.28515625" style="48" customWidth="1"/>
    <col min="775" max="775" width="13.7109375" style="48" bestFit="1" customWidth="1"/>
    <col min="776" max="776" width="11.28515625" style="48" bestFit="1" customWidth="1"/>
    <col min="777" max="777" width="13.7109375" style="48" bestFit="1" customWidth="1"/>
    <col min="778" max="1024" width="9.140625" style="48"/>
    <col min="1025" max="1025" width="4" style="48" bestFit="1" customWidth="1"/>
    <col min="1026" max="1026" width="10.7109375" style="48" customWidth="1"/>
    <col min="1027" max="1027" width="14.140625" style="48" customWidth="1"/>
    <col min="1028" max="1028" width="25" style="48" customWidth="1"/>
    <col min="1029" max="1029" width="17.85546875" style="48" bestFit="1" customWidth="1"/>
    <col min="1030" max="1030" width="22.28515625" style="48" customWidth="1"/>
    <col min="1031" max="1031" width="13.7109375" style="48" bestFit="1" customWidth="1"/>
    <col min="1032" max="1032" width="11.28515625" style="48" bestFit="1" customWidth="1"/>
    <col min="1033" max="1033" width="13.7109375" style="48" bestFit="1" customWidth="1"/>
    <col min="1034" max="1280" width="9.140625" style="48"/>
    <col min="1281" max="1281" width="4" style="48" bestFit="1" customWidth="1"/>
    <col min="1282" max="1282" width="10.7109375" style="48" customWidth="1"/>
    <col min="1283" max="1283" width="14.140625" style="48" customWidth="1"/>
    <col min="1284" max="1284" width="25" style="48" customWidth="1"/>
    <col min="1285" max="1285" width="17.85546875" style="48" bestFit="1" customWidth="1"/>
    <col min="1286" max="1286" width="22.28515625" style="48" customWidth="1"/>
    <col min="1287" max="1287" width="13.7109375" style="48" bestFit="1" customWidth="1"/>
    <col min="1288" max="1288" width="11.28515625" style="48" bestFit="1" customWidth="1"/>
    <col min="1289" max="1289" width="13.7109375" style="48" bestFit="1" customWidth="1"/>
    <col min="1290" max="1536" width="9.140625" style="48"/>
    <col min="1537" max="1537" width="4" style="48" bestFit="1" customWidth="1"/>
    <col min="1538" max="1538" width="10.7109375" style="48" customWidth="1"/>
    <col min="1539" max="1539" width="14.140625" style="48" customWidth="1"/>
    <col min="1540" max="1540" width="25" style="48" customWidth="1"/>
    <col min="1541" max="1541" width="17.85546875" style="48" bestFit="1" customWidth="1"/>
    <col min="1542" max="1542" width="22.28515625" style="48" customWidth="1"/>
    <col min="1543" max="1543" width="13.7109375" style="48" bestFit="1" customWidth="1"/>
    <col min="1544" max="1544" width="11.28515625" style="48" bestFit="1" customWidth="1"/>
    <col min="1545" max="1545" width="13.7109375" style="48" bestFit="1" customWidth="1"/>
    <col min="1546" max="1792" width="9.140625" style="48"/>
    <col min="1793" max="1793" width="4" style="48" bestFit="1" customWidth="1"/>
    <col min="1794" max="1794" width="10.7109375" style="48" customWidth="1"/>
    <col min="1795" max="1795" width="14.140625" style="48" customWidth="1"/>
    <col min="1796" max="1796" width="25" style="48" customWidth="1"/>
    <col min="1797" max="1797" width="17.85546875" style="48" bestFit="1" customWidth="1"/>
    <col min="1798" max="1798" width="22.28515625" style="48" customWidth="1"/>
    <col min="1799" max="1799" width="13.7109375" style="48" bestFit="1" customWidth="1"/>
    <col min="1800" max="1800" width="11.28515625" style="48" bestFit="1" customWidth="1"/>
    <col min="1801" max="1801" width="13.7109375" style="48" bestFit="1" customWidth="1"/>
    <col min="1802" max="2048" width="9.140625" style="48"/>
    <col min="2049" max="2049" width="4" style="48" bestFit="1" customWidth="1"/>
    <col min="2050" max="2050" width="10.7109375" style="48" customWidth="1"/>
    <col min="2051" max="2051" width="14.140625" style="48" customWidth="1"/>
    <col min="2052" max="2052" width="25" style="48" customWidth="1"/>
    <col min="2053" max="2053" width="17.85546875" style="48" bestFit="1" customWidth="1"/>
    <col min="2054" max="2054" width="22.28515625" style="48" customWidth="1"/>
    <col min="2055" max="2055" width="13.7109375" style="48" bestFit="1" customWidth="1"/>
    <col min="2056" max="2056" width="11.28515625" style="48" bestFit="1" customWidth="1"/>
    <col min="2057" max="2057" width="13.7109375" style="48" bestFit="1" customWidth="1"/>
    <col min="2058" max="2304" width="9.140625" style="48"/>
    <col min="2305" max="2305" width="4" style="48" bestFit="1" customWidth="1"/>
    <col min="2306" max="2306" width="10.7109375" style="48" customWidth="1"/>
    <col min="2307" max="2307" width="14.140625" style="48" customWidth="1"/>
    <col min="2308" max="2308" width="25" style="48" customWidth="1"/>
    <col min="2309" max="2309" width="17.85546875" style="48" bestFit="1" customWidth="1"/>
    <col min="2310" max="2310" width="22.28515625" style="48" customWidth="1"/>
    <col min="2311" max="2311" width="13.7109375" style="48" bestFit="1" customWidth="1"/>
    <col min="2312" max="2312" width="11.28515625" style="48" bestFit="1" customWidth="1"/>
    <col min="2313" max="2313" width="13.7109375" style="48" bestFit="1" customWidth="1"/>
    <col min="2314" max="2560" width="9.140625" style="48"/>
    <col min="2561" max="2561" width="4" style="48" bestFit="1" customWidth="1"/>
    <col min="2562" max="2562" width="10.7109375" style="48" customWidth="1"/>
    <col min="2563" max="2563" width="14.140625" style="48" customWidth="1"/>
    <col min="2564" max="2564" width="25" style="48" customWidth="1"/>
    <col min="2565" max="2565" width="17.85546875" style="48" bestFit="1" customWidth="1"/>
    <col min="2566" max="2566" width="22.28515625" style="48" customWidth="1"/>
    <col min="2567" max="2567" width="13.7109375" style="48" bestFit="1" customWidth="1"/>
    <col min="2568" max="2568" width="11.28515625" style="48" bestFit="1" customWidth="1"/>
    <col min="2569" max="2569" width="13.7109375" style="48" bestFit="1" customWidth="1"/>
    <col min="2570" max="2816" width="9.140625" style="48"/>
    <col min="2817" max="2817" width="4" style="48" bestFit="1" customWidth="1"/>
    <col min="2818" max="2818" width="10.7109375" style="48" customWidth="1"/>
    <col min="2819" max="2819" width="14.140625" style="48" customWidth="1"/>
    <col min="2820" max="2820" width="25" style="48" customWidth="1"/>
    <col min="2821" max="2821" width="17.85546875" style="48" bestFit="1" customWidth="1"/>
    <col min="2822" max="2822" width="22.28515625" style="48" customWidth="1"/>
    <col min="2823" max="2823" width="13.7109375" style="48" bestFit="1" customWidth="1"/>
    <col min="2824" max="2824" width="11.28515625" style="48" bestFit="1" customWidth="1"/>
    <col min="2825" max="2825" width="13.7109375" style="48" bestFit="1" customWidth="1"/>
    <col min="2826" max="3072" width="9.140625" style="48"/>
    <col min="3073" max="3073" width="4" style="48" bestFit="1" customWidth="1"/>
    <col min="3074" max="3074" width="10.7109375" style="48" customWidth="1"/>
    <col min="3075" max="3075" width="14.140625" style="48" customWidth="1"/>
    <col min="3076" max="3076" width="25" style="48" customWidth="1"/>
    <col min="3077" max="3077" width="17.85546875" style="48" bestFit="1" customWidth="1"/>
    <col min="3078" max="3078" width="22.28515625" style="48" customWidth="1"/>
    <col min="3079" max="3079" width="13.7109375" style="48" bestFit="1" customWidth="1"/>
    <col min="3080" max="3080" width="11.28515625" style="48" bestFit="1" customWidth="1"/>
    <col min="3081" max="3081" width="13.7109375" style="48" bestFit="1" customWidth="1"/>
    <col min="3082" max="3328" width="9.140625" style="48"/>
    <col min="3329" max="3329" width="4" style="48" bestFit="1" customWidth="1"/>
    <col min="3330" max="3330" width="10.7109375" style="48" customWidth="1"/>
    <col min="3331" max="3331" width="14.140625" style="48" customWidth="1"/>
    <col min="3332" max="3332" width="25" style="48" customWidth="1"/>
    <col min="3333" max="3333" width="17.85546875" style="48" bestFit="1" customWidth="1"/>
    <col min="3334" max="3334" width="22.28515625" style="48" customWidth="1"/>
    <col min="3335" max="3335" width="13.7109375" style="48" bestFit="1" customWidth="1"/>
    <col min="3336" max="3336" width="11.28515625" style="48" bestFit="1" customWidth="1"/>
    <col min="3337" max="3337" width="13.7109375" style="48" bestFit="1" customWidth="1"/>
    <col min="3338" max="3584" width="9.140625" style="48"/>
    <col min="3585" max="3585" width="4" style="48" bestFit="1" customWidth="1"/>
    <col min="3586" max="3586" width="10.7109375" style="48" customWidth="1"/>
    <col min="3587" max="3587" width="14.140625" style="48" customWidth="1"/>
    <col min="3588" max="3588" width="25" style="48" customWidth="1"/>
    <col min="3589" max="3589" width="17.85546875" style="48" bestFit="1" customWidth="1"/>
    <col min="3590" max="3590" width="22.28515625" style="48" customWidth="1"/>
    <col min="3591" max="3591" width="13.7109375" style="48" bestFit="1" customWidth="1"/>
    <col min="3592" max="3592" width="11.28515625" style="48" bestFit="1" customWidth="1"/>
    <col min="3593" max="3593" width="13.7109375" style="48" bestFit="1" customWidth="1"/>
    <col min="3594" max="3840" width="9.140625" style="48"/>
    <col min="3841" max="3841" width="4" style="48" bestFit="1" customWidth="1"/>
    <col min="3842" max="3842" width="10.7109375" style="48" customWidth="1"/>
    <col min="3843" max="3843" width="14.140625" style="48" customWidth="1"/>
    <col min="3844" max="3844" width="25" style="48" customWidth="1"/>
    <col min="3845" max="3845" width="17.85546875" style="48" bestFit="1" customWidth="1"/>
    <col min="3846" max="3846" width="22.28515625" style="48" customWidth="1"/>
    <col min="3847" max="3847" width="13.7109375" style="48" bestFit="1" customWidth="1"/>
    <col min="3848" max="3848" width="11.28515625" style="48" bestFit="1" customWidth="1"/>
    <col min="3849" max="3849" width="13.7109375" style="48" bestFit="1" customWidth="1"/>
    <col min="3850" max="4096" width="9.140625" style="48"/>
    <col min="4097" max="4097" width="4" style="48" bestFit="1" customWidth="1"/>
    <col min="4098" max="4098" width="10.7109375" style="48" customWidth="1"/>
    <col min="4099" max="4099" width="14.140625" style="48" customWidth="1"/>
    <col min="4100" max="4100" width="25" style="48" customWidth="1"/>
    <col min="4101" max="4101" width="17.85546875" style="48" bestFit="1" customWidth="1"/>
    <col min="4102" max="4102" width="22.28515625" style="48" customWidth="1"/>
    <col min="4103" max="4103" width="13.7109375" style="48" bestFit="1" customWidth="1"/>
    <col min="4104" max="4104" width="11.28515625" style="48" bestFit="1" customWidth="1"/>
    <col min="4105" max="4105" width="13.7109375" style="48" bestFit="1" customWidth="1"/>
    <col min="4106" max="4352" width="9.140625" style="48"/>
    <col min="4353" max="4353" width="4" style="48" bestFit="1" customWidth="1"/>
    <col min="4354" max="4354" width="10.7109375" style="48" customWidth="1"/>
    <col min="4355" max="4355" width="14.140625" style="48" customWidth="1"/>
    <col min="4356" max="4356" width="25" style="48" customWidth="1"/>
    <col min="4357" max="4357" width="17.85546875" style="48" bestFit="1" customWidth="1"/>
    <col min="4358" max="4358" width="22.28515625" style="48" customWidth="1"/>
    <col min="4359" max="4359" width="13.7109375" style="48" bestFit="1" customWidth="1"/>
    <col min="4360" max="4360" width="11.28515625" style="48" bestFit="1" customWidth="1"/>
    <col min="4361" max="4361" width="13.7109375" style="48" bestFit="1" customWidth="1"/>
    <col min="4362" max="4608" width="9.140625" style="48"/>
    <col min="4609" max="4609" width="4" style="48" bestFit="1" customWidth="1"/>
    <col min="4610" max="4610" width="10.7109375" style="48" customWidth="1"/>
    <col min="4611" max="4611" width="14.140625" style="48" customWidth="1"/>
    <col min="4612" max="4612" width="25" style="48" customWidth="1"/>
    <col min="4613" max="4613" width="17.85546875" style="48" bestFit="1" customWidth="1"/>
    <col min="4614" max="4614" width="22.28515625" style="48" customWidth="1"/>
    <col min="4615" max="4615" width="13.7109375" style="48" bestFit="1" customWidth="1"/>
    <col min="4616" max="4616" width="11.28515625" style="48" bestFit="1" customWidth="1"/>
    <col min="4617" max="4617" width="13.7109375" style="48" bestFit="1" customWidth="1"/>
    <col min="4618" max="4864" width="9.140625" style="48"/>
    <col min="4865" max="4865" width="4" style="48" bestFit="1" customWidth="1"/>
    <col min="4866" max="4866" width="10.7109375" style="48" customWidth="1"/>
    <col min="4867" max="4867" width="14.140625" style="48" customWidth="1"/>
    <col min="4868" max="4868" width="25" style="48" customWidth="1"/>
    <col min="4869" max="4869" width="17.85546875" style="48" bestFit="1" customWidth="1"/>
    <col min="4870" max="4870" width="22.28515625" style="48" customWidth="1"/>
    <col min="4871" max="4871" width="13.7109375" style="48" bestFit="1" customWidth="1"/>
    <col min="4872" max="4872" width="11.28515625" style="48" bestFit="1" customWidth="1"/>
    <col min="4873" max="4873" width="13.7109375" style="48" bestFit="1" customWidth="1"/>
    <col min="4874" max="5120" width="9.140625" style="48"/>
    <col min="5121" max="5121" width="4" style="48" bestFit="1" customWidth="1"/>
    <col min="5122" max="5122" width="10.7109375" style="48" customWidth="1"/>
    <col min="5123" max="5123" width="14.140625" style="48" customWidth="1"/>
    <col min="5124" max="5124" width="25" style="48" customWidth="1"/>
    <col min="5125" max="5125" width="17.85546875" style="48" bestFit="1" customWidth="1"/>
    <col min="5126" max="5126" width="22.28515625" style="48" customWidth="1"/>
    <col min="5127" max="5127" width="13.7109375" style="48" bestFit="1" customWidth="1"/>
    <col min="5128" max="5128" width="11.28515625" style="48" bestFit="1" customWidth="1"/>
    <col min="5129" max="5129" width="13.7109375" style="48" bestFit="1" customWidth="1"/>
    <col min="5130" max="5376" width="9.140625" style="48"/>
    <col min="5377" max="5377" width="4" style="48" bestFit="1" customWidth="1"/>
    <col min="5378" max="5378" width="10.7109375" style="48" customWidth="1"/>
    <col min="5379" max="5379" width="14.140625" style="48" customWidth="1"/>
    <col min="5380" max="5380" width="25" style="48" customWidth="1"/>
    <col min="5381" max="5381" width="17.85546875" style="48" bestFit="1" customWidth="1"/>
    <col min="5382" max="5382" width="22.28515625" style="48" customWidth="1"/>
    <col min="5383" max="5383" width="13.7109375" style="48" bestFit="1" customWidth="1"/>
    <col min="5384" max="5384" width="11.28515625" style="48" bestFit="1" customWidth="1"/>
    <col min="5385" max="5385" width="13.7109375" style="48" bestFit="1" customWidth="1"/>
    <col min="5386" max="5632" width="9.140625" style="48"/>
    <col min="5633" max="5633" width="4" style="48" bestFit="1" customWidth="1"/>
    <col min="5634" max="5634" width="10.7109375" style="48" customWidth="1"/>
    <col min="5635" max="5635" width="14.140625" style="48" customWidth="1"/>
    <col min="5636" max="5636" width="25" style="48" customWidth="1"/>
    <col min="5637" max="5637" width="17.85546875" style="48" bestFit="1" customWidth="1"/>
    <col min="5638" max="5638" width="22.28515625" style="48" customWidth="1"/>
    <col min="5639" max="5639" width="13.7109375" style="48" bestFit="1" customWidth="1"/>
    <col min="5640" max="5640" width="11.28515625" style="48" bestFit="1" customWidth="1"/>
    <col min="5641" max="5641" width="13.7109375" style="48" bestFit="1" customWidth="1"/>
    <col min="5642" max="5888" width="9.140625" style="48"/>
    <col min="5889" max="5889" width="4" style="48" bestFit="1" customWidth="1"/>
    <col min="5890" max="5890" width="10.7109375" style="48" customWidth="1"/>
    <col min="5891" max="5891" width="14.140625" style="48" customWidth="1"/>
    <col min="5892" max="5892" width="25" style="48" customWidth="1"/>
    <col min="5893" max="5893" width="17.85546875" style="48" bestFit="1" customWidth="1"/>
    <col min="5894" max="5894" width="22.28515625" style="48" customWidth="1"/>
    <col min="5895" max="5895" width="13.7109375" style="48" bestFit="1" customWidth="1"/>
    <col min="5896" max="5896" width="11.28515625" style="48" bestFit="1" customWidth="1"/>
    <col min="5897" max="5897" width="13.7109375" style="48" bestFit="1" customWidth="1"/>
    <col min="5898" max="6144" width="9.140625" style="48"/>
    <col min="6145" max="6145" width="4" style="48" bestFit="1" customWidth="1"/>
    <col min="6146" max="6146" width="10.7109375" style="48" customWidth="1"/>
    <col min="6147" max="6147" width="14.140625" style="48" customWidth="1"/>
    <col min="6148" max="6148" width="25" style="48" customWidth="1"/>
    <col min="6149" max="6149" width="17.85546875" style="48" bestFit="1" customWidth="1"/>
    <col min="6150" max="6150" width="22.28515625" style="48" customWidth="1"/>
    <col min="6151" max="6151" width="13.7109375" style="48" bestFit="1" customWidth="1"/>
    <col min="6152" max="6152" width="11.28515625" style="48" bestFit="1" customWidth="1"/>
    <col min="6153" max="6153" width="13.7109375" style="48" bestFit="1" customWidth="1"/>
    <col min="6154" max="6400" width="9.140625" style="48"/>
    <col min="6401" max="6401" width="4" style="48" bestFit="1" customWidth="1"/>
    <col min="6402" max="6402" width="10.7109375" style="48" customWidth="1"/>
    <col min="6403" max="6403" width="14.140625" style="48" customWidth="1"/>
    <col min="6404" max="6404" width="25" style="48" customWidth="1"/>
    <col min="6405" max="6405" width="17.85546875" style="48" bestFit="1" customWidth="1"/>
    <col min="6406" max="6406" width="22.28515625" style="48" customWidth="1"/>
    <col min="6407" max="6407" width="13.7109375" style="48" bestFit="1" customWidth="1"/>
    <col min="6408" max="6408" width="11.28515625" style="48" bestFit="1" customWidth="1"/>
    <col min="6409" max="6409" width="13.7109375" style="48" bestFit="1" customWidth="1"/>
    <col min="6410" max="6656" width="9.140625" style="48"/>
    <col min="6657" max="6657" width="4" style="48" bestFit="1" customWidth="1"/>
    <col min="6658" max="6658" width="10.7109375" style="48" customWidth="1"/>
    <col min="6659" max="6659" width="14.140625" style="48" customWidth="1"/>
    <col min="6660" max="6660" width="25" style="48" customWidth="1"/>
    <col min="6661" max="6661" width="17.85546875" style="48" bestFit="1" customWidth="1"/>
    <col min="6662" max="6662" width="22.28515625" style="48" customWidth="1"/>
    <col min="6663" max="6663" width="13.7109375" style="48" bestFit="1" customWidth="1"/>
    <col min="6664" max="6664" width="11.28515625" style="48" bestFit="1" customWidth="1"/>
    <col min="6665" max="6665" width="13.7109375" style="48" bestFit="1" customWidth="1"/>
    <col min="6666" max="6912" width="9.140625" style="48"/>
    <col min="6913" max="6913" width="4" style="48" bestFit="1" customWidth="1"/>
    <col min="6914" max="6914" width="10.7109375" style="48" customWidth="1"/>
    <col min="6915" max="6915" width="14.140625" style="48" customWidth="1"/>
    <col min="6916" max="6916" width="25" style="48" customWidth="1"/>
    <col min="6917" max="6917" width="17.85546875" style="48" bestFit="1" customWidth="1"/>
    <col min="6918" max="6918" width="22.28515625" style="48" customWidth="1"/>
    <col min="6919" max="6919" width="13.7109375" style="48" bestFit="1" customWidth="1"/>
    <col min="6920" max="6920" width="11.28515625" style="48" bestFit="1" customWidth="1"/>
    <col min="6921" max="6921" width="13.7109375" style="48" bestFit="1" customWidth="1"/>
    <col min="6922" max="7168" width="9.140625" style="48"/>
    <col min="7169" max="7169" width="4" style="48" bestFit="1" customWidth="1"/>
    <col min="7170" max="7170" width="10.7109375" style="48" customWidth="1"/>
    <col min="7171" max="7171" width="14.140625" style="48" customWidth="1"/>
    <col min="7172" max="7172" width="25" style="48" customWidth="1"/>
    <col min="7173" max="7173" width="17.85546875" style="48" bestFit="1" customWidth="1"/>
    <col min="7174" max="7174" width="22.28515625" style="48" customWidth="1"/>
    <col min="7175" max="7175" width="13.7109375" style="48" bestFit="1" customWidth="1"/>
    <col min="7176" max="7176" width="11.28515625" style="48" bestFit="1" customWidth="1"/>
    <col min="7177" max="7177" width="13.7109375" style="48" bestFit="1" customWidth="1"/>
    <col min="7178" max="7424" width="9.140625" style="48"/>
    <col min="7425" max="7425" width="4" style="48" bestFit="1" customWidth="1"/>
    <col min="7426" max="7426" width="10.7109375" style="48" customWidth="1"/>
    <col min="7427" max="7427" width="14.140625" style="48" customWidth="1"/>
    <col min="7428" max="7428" width="25" style="48" customWidth="1"/>
    <col min="7429" max="7429" width="17.85546875" style="48" bestFit="1" customWidth="1"/>
    <col min="7430" max="7430" width="22.28515625" style="48" customWidth="1"/>
    <col min="7431" max="7431" width="13.7109375" style="48" bestFit="1" customWidth="1"/>
    <col min="7432" max="7432" width="11.28515625" style="48" bestFit="1" customWidth="1"/>
    <col min="7433" max="7433" width="13.7109375" style="48" bestFit="1" customWidth="1"/>
    <col min="7434" max="7680" width="9.140625" style="48"/>
    <col min="7681" max="7681" width="4" style="48" bestFit="1" customWidth="1"/>
    <col min="7682" max="7682" width="10.7109375" style="48" customWidth="1"/>
    <col min="7683" max="7683" width="14.140625" style="48" customWidth="1"/>
    <col min="7684" max="7684" width="25" style="48" customWidth="1"/>
    <col min="7685" max="7685" width="17.85546875" style="48" bestFit="1" customWidth="1"/>
    <col min="7686" max="7686" width="22.28515625" style="48" customWidth="1"/>
    <col min="7687" max="7687" width="13.7109375" style="48" bestFit="1" customWidth="1"/>
    <col min="7688" max="7688" width="11.28515625" style="48" bestFit="1" customWidth="1"/>
    <col min="7689" max="7689" width="13.7109375" style="48" bestFit="1" customWidth="1"/>
    <col min="7690" max="7936" width="9.140625" style="48"/>
    <col min="7937" max="7937" width="4" style="48" bestFit="1" customWidth="1"/>
    <col min="7938" max="7938" width="10.7109375" style="48" customWidth="1"/>
    <col min="7939" max="7939" width="14.140625" style="48" customWidth="1"/>
    <col min="7940" max="7940" width="25" style="48" customWidth="1"/>
    <col min="7941" max="7941" width="17.85546875" style="48" bestFit="1" customWidth="1"/>
    <col min="7942" max="7942" width="22.28515625" style="48" customWidth="1"/>
    <col min="7943" max="7943" width="13.7109375" style="48" bestFit="1" customWidth="1"/>
    <col min="7944" max="7944" width="11.28515625" style="48" bestFit="1" customWidth="1"/>
    <col min="7945" max="7945" width="13.7109375" style="48" bestFit="1" customWidth="1"/>
    <col min="7946" max="8192" width="9.140625" style="48"/>
    <col min="8193" max="8193" width="4" style="48" bestFit="1" customWidth="1"/>
    <col min="8194" max="8194" width="10.7109375" style="48" customWidth="1"/>
    <col min="8195" max="8195" width="14.140625" style="48" customWidth="1"/>
    <col min="8196" max="8196" width="25" style="48" customWidth="1"/>
    <col min="8197" max="8197" width="17.85546875" style="48" bestFit="1" customWidth="1"/>
    <col min="8198" max="8198" width="22.28515625" style="48" customWidth="1"/>
    <col min="8199" max="8199" width="13.7109375" style="48" bestFit="1" customWidth="1"/>
    <col min="8200" max="8200" width="11.28515625" style="48" bestFit="1" customWidth="1"/>
    <col min="8201" max="8201" width="13.7109375" style="48" bestFit="1" customWidth="1"/>
    <col min="8202" max="8448" width="9.140625" style="48"/>
    <col min="8449" max="8449" width="4" style="48" bestFit="1" customWidth="1"/>
    <col min="8450" max="8450" width="10.7109375" style="48" customWidth="1"/>
    <col min="8451" max="8451" width="14.140625" style="48" customWidth="1"/>
    <col min="8452" max="8452" width="25" style="48" customWidth="1"/>
    <col min="8453" max="8453" width="17.85546875" style="48" bestFit="1" customWidth="1"/>
    <col min="8454" max="8454" width="22.28515625" style="48" customWidth="1"/>
    <col min="8455" max="8455" width="13.7109375" style="48" bestFit="1" customWidth="1"/>
    <col min="8456" max="8456" width="11.28515625" style="48" bestFit="1" customWidth="1"/>
    <col min="8457" max="8457" width="13.7109375" style="48" bestFit="1" customWidth="1"/>
    <col min="8458" max="8704" width="9.140625" style="48"/>
    <col min="8705" max="8705" width="4" style="48" bestFit="1" customWidth="1"/>
    <col min="8706" max="8706" width="10.7109375" style="48" customWidth="1"/>
    <col min="8707" max="8707" width="14.140625" style="48" customWidth="1"/>
    <col min="8708" max="8708" width="25" style="48" customWidth="1"/>
    <col min="8709" max="8709" width="17.85546875" style="48" bestFit="1" customWidth="1"/>
    <col min="8710" max="8710" width="22.28515625" style="48" customWidth="1"/>
    <col min="8711" max="8711" width="13.7109375" style="48" bestFit="1" customWidth="1"/>
    <col min="8712" max="8712" width="11.28515625" style="48" bestFit="1" customWidth="1"/>
    <col min="8713" max="8713" width="13.7109375" style="48" bestFit="1" customWidth="1"/>
    <col min="8714" max="8960" width="9.140625" style="48"/>
    <col min="8961" max="8961" width="4" style="48" bestFit="1" customWidth="1"/>
    <col min="8962" max="8962" width="10.7109375" style="48" customWidth="1"/>
    <col min="8963" max="8963" width="14.140625" style="48" customWidth="1"/>
    <col min="8964" max="8964" width="25" style="48" customWidth="1"/>
    <col min="8965" max="8965" width="17.85546875" style="48" bestFit="1" customWidth="1"/>
    <col min="8966" max="8966" width="22.28515625" style="48" customWidth="1"/>
    <col min="8967" max="8967" width="13.7109375" style="48" bestFit="1" customWidth="1"/>
    <col min="8968" max="8968" width="11.28515625" style="48" bestFit="1" customWidth="1"/>
    <col min="8969" max="8969" width="13.7109375" style="48" bestFit="1" customWidth="1"/>
    <col min="8970" max="9216" width="9.140625" style="48"/>
    <col min="9217" max="9217" width="4" style="48" bestFit="1" customWidth="1"/>
    <col min="9218" max="9218" width="10.7109375" style="48" customWidth="1"/>
    <col min="9219" max="9219" width="14.140625" style="48" customWidth="1"/>
    <col min="9220" max="9220" width="25" style="48" customWidth="1"/>
    <col min="9221" max="9221" width="17.85546875" style="48" bestFit="1" customWidth="1"/>
    <col min="9222" max="9222" width="22.28515625" style="48" customWidth="1"/>
    <col min="9223" max="9223" width="13.7109375" style="48" bestFit="1" customWidth="1"/>
    <col min="9224" max="9224" width="11.28515625" style="48" bestFit="1" customWidth="1"/>
    <col min="9225" max="9225" width="13.7109375" style="48" bestFit="1" customWidth="1"/>
    <col min="9226" max="9472" width="9.140625" style="48"/>
    <col min="9473" max="9473" width="4" style="48" bestFit="1" customWidth="1"/>
    <col min="9474" max="9474" width="10.7109375" style="48" customWidth="1"/>
    <col min="9475" max="9475" width="14.140625" style="48" customWidth="1"/>
    <col min="9476" max="9476" width="25" style="48" customWidth="1"/>
    <col min="9477" max="9477" width="17.85546875" style="48" bestFit="1" customWidth="1"/>
    <col min="9478" max="9478" width="22.28515625" style="48" customWidth="1"/>
    <col min="9479" max="9479" width="13.7109375" style="48" bestFit="1" customWidth="1"/>
    <col min="9480" max="9480" width="11.28515625" style="48" bestFit="1" customWidth="1"/>
    <col min="9481" max="9481" width="13.7109375" style="48" bestFit="1" customWidth="1"/>
    <col min="9482" max="9728" width="9.140625" style="48"/>
    <col min="9729" max="9729" width="4" style="48" bestFit="1" customWidth="1"/>
    <col min="9730" max="9730" width="10.7109375" style="48" customWidth="1"/>
    <col min="9731" max="9731" width="14.140625" style="48" customWidth="1"/>
    <col min="9732" max="9732" width="25" style="48" customWidth="1"/>
    <col min="9733" max="9733" width="17.85546875" style="48" bestFit="1" customWidth="1"/>
    <col min="9734" max="9734" width="22.28515625" style="48" customWidth="1"/>
    <col min="9735" max="9735" width="13.7109375" style="48" bestFit="1" customWidth="1"/>
    <col min="9736" max="9736" width="11.28515625" style="48" bestFit="1" customWidth="1"/>
    <col min="9737" max="9737" width="13.7109375" style="48" bestFit="1" customWidth="1"/>
    <col min="9738" max="9984" width="9.140625" style="48"/>
    <col min="9985" max="9985" width="4" style="48" bestFit="1" customWidth="1"/>
    <col min="9986" max="9986" width="10.7109375" style="48" customWidth="1"/>
    <col min="9987" max="9987" width="14.140625" style="48" customWidth="1"/>
    <col min="9988" max="9988" width="25" style="48" customWidth="1"/>
    <col min="9989" max="9989" width="17.85546875" style="48" bestFit="1" customWidth="1"/>
    <col min="9990" max="9990" width="22.28515625" style="48" customWidth="1"/>
    <col min="9991" max="9991" width="13.7109375" style="48" bestFit="1" customWidth="1"/>
    <col min="9992" max="9992" width="11.28515625" style="48" bestFit="1" customWidth="1"/>
    <col min="9993" max="9993" width="13.7109375" style="48" bestFit="1" customWidth="1"/>
    <col min="9994" max="10240" width="9.140625" style="48"/>
    <col min="10241" max="10241" width="4" style="48" bestFit="1" customWidth="1"/>
    <col min="10242" max="10242" width="10.7109375" style="48" customWidth="1"/>
    <col min="10243" max="10243" width="14.140625" style="48" customWidth="1"/>
    <col min="10244" max="10244" width="25" style="48" customWidth="1"/>
    <col min="10245" max="10245" width="17.85546875" style="48" bestFit="1" customWidth="1"/>
    <col min="10246" max="10246" width="22.28515625" style="48" customWidth="1"/>
    <col min="10247" max="10247" width="13.7109375" style="48" bestFit="1" customWidth="1"/>
    <col min="10248" max="10248" width="11.28515625" style="48" bestFit="1" customWidth="1"/>
    <col min="10249" max="10249" width="13.7109375" style="48" bestFit="1" customWidth="1"/>
    <col min="10250" max="10496" width="9.140625" style="48"/>
    <col min="10497" max="10497" width="4" style="48" bestFit="1" customWidth="1"/>
    <col min="10498" max="10498" width="10.7109375" style="48" customWidth="1"/>
    <col min="10499" max="10499" width="14.140625" style="48" customWidth="1"/>
    <col min="10500" max="10500" width="25" style="48" customWidth="1"/>
    <col min="10501" max="10501" width="17.85546875" style="48" bestFit="1" customWidth="1"/>
    <col min="10502" max="10502" width="22.28515625" style="48" customWidth="1"/>
    <col min="10503" max="10503" width="13.7109375" style="48" bestFit="1" customWidth="1"/>
    <col min="10504" max="10504" width="11.28515625" style="48" bestFit="1" customWidth="1"/>
    <col min="10505" max="10505" width="13.7109375" style="48" bestFit="1" customWidth="1"/>
    <col min="10506" max="10752" width="9.140625" style="48"/>
    <col min="10753" max="10753" width="4" style="48" bestFit="1" customWidth="1"/>
    <col min="10754" max="10754" width="10.7109375" style="48" customWidth="1"/>
    <col min="10755" max="10755" width="14.140625" style="48" customWidth="1"/>
    <col min="10756" max="10756" width="25" style="48" customWidth="1"/>
    <col min="10757" max="10757" width="17.85546875" style="48" bestFit="1" customWidth="1"/>
    <col min="10758" max="10758" width="22.28515625" style="48" customWidth="1"/>
    <col min="10759" max="10759" width="13.7109375" style="48" bestFit="1" customWidth="1"/>
    <col min="10760" max="10760" width="11.28515625" style="48" bestFit="1" customWidth="1"/>
    <col min="10761" max="10761" width="13.7109375" style="48" bestFit="1" customWidth="1"/>
    <col min="10762" max="11008" width="9.140625" style="48"/>
    <col min="11009" max="11009" width="4" style="48" bestFit="1" customWidth="1"/>
    <col min="11010" max="11010" width="10.7109375" style="48" customWidth="1"/>
    <col min="11011" max="11011" width="14.140625" style="48" customWidth="1"/>
    <col min="11012" max="11012" width="25" style="48" customWidth="1"/>
    <col min="11013" max="11013" width="17.85546875" style="48" bestFit="1" customWidth="1"/>
    <col min="11014" max="11014" width="22.28515625" style="48" customWidth="1"/>
    <col min="11015" max="11015" width="13.7109375" style="48" bestFit="1" customWidth="1"/>
    <col min="11016" max="11016" width="11.28515625" style="48" bestFit="1" customWidth="1"/>
    <col min="11017" max="11017" width="13.7109375" style="48" bestFit="1" customWidth="1"/>
    <col min="11018" max="11264" width="9.140625" style="48"/>
    <col min="11265" max="11265" width="4" style="48" bestFit="1" customWidth="1"/>
    <col min="11266" max="11266" width="10.7109375" style="48" customWidth="1"/>
    <col min="11267" max="11267" width="14.140625" style="48" customWidth="1"/>
    <col min="11268" max="11268" width="25" style="48" customWidth="1"/>
    <col min="11269" max="11269" width="17.85546875" style="48" bestFit="1" customWidth="1"/>
    <col min="11270" max="11270" width="22.28515625" style="48" customWidth="1"/>
    <col min="11271" max="11271" width="13.7109375" style="48" bestFit="1" customWidth="1"/>
    <col min="11272" max="11272" width="11.28515625" style="48" bestFit="1" customWidth="1"/>
    <col min="11273" max="11273" width="13.7109375" style="48" bestFit="1" customWidth="1"/>
    <col min="11274" max="11520" width="9.140625" style="48"/>
    <col min="11521" max="11521" width="4" style="48" bestFit="1" customWidth="1"/>
    <col min="11522" max="11522" width="10.7109375" style="48" customWidth="1"/>
    <col min="11523" max="11523" width="14.140625" style="48" customWidth="1"/>
    <col min="11524" max="11524" width="25" style="48" customWidth="1"/>
    <col min="11525" max="11525" width="17.85546875" style="48" bestFit="1" customWidth="1"/>
    <col min="11526" max="11526" width="22.28515625" style="48" customWidth="1"/>
    <col min="11527" max="11527" width="13.7109375" style="48" bestFit="1" customWidth="1"/>
    <col min="11528" max="11528" width="11.28515625" style="48" bestFit="1" customWidth="1"/>
    <col min="11529" max="11529" width="13.7109375" style="48" bestFit="1" customWidth="1"/>
    <col min="11530" max="11776" width="9.140625" style="48"/>
    <col min="11777" max="11777" width="4" style="48" bestFit="1" customWidth="1"/>
    <col min="11778" max="11778" width="10.7109375" style="48" customWidth="1"/>
    <col min="11779" max="11779" width="14.140625" style="48" customWidth="1"/>
    <col min="11780" max="11780" width="25" style="48" customWidth="1"/>
    <col min="11781" max="11781" width="17.85546875" style="48" bestFit="1" customWidth="1"/>
    <col min="11782" max="11782" width="22.28515625" style="48" customWidth="1"/>
    <col min="11783" max="11783" width="13.7109375" style="48" bestFit="1" customWidth="1"/>
    <col min="11784" max="11784" width="11.28515625" style="48" bestFit="1" customWidth="1"/>
    <col min="11785" max="11785" width="13.7109375" style="48" bestFit="1" customWidth="1"/>
    <col min="11786" max="12032" width="9.140625" style="48"/>
    <col min="12033" max="12033" width="4" style="48" bestFit="1" customWidth="1"/>
    <col min="12034" max="12034" width="10.7109375" style="48" customWidth="1"/>
    <col min="12035" max="12035" width="14.140625" style="48" customWidth="1"/>
    <col min="12036" max="12036" width="25" style="48" customWidth="1"/>
    <col min="12037" max="12037" width="17.85546875" style="48" bestFit="1" customWidth="1"/>
    <col min="12038" max="12038" width="22.28515625" style="48" customWidth="1"/>
    <col min="12039" max="12039" width="13.7109375" style="48" bestFit="1" customWidth="1"/>
    <col min="12040" max="12040" width="11.28515625" style="48" bestFit="1" customWidth="1"/>
    <col min="12041" max="12041" width="13.7109375" style="48" bestFit="1" customWidth="1"/>
    <col min="12042" max="12288" width="9.140625" style="48"/>
    <col min="12289" max="12289" width="4" style="48" bestFit="1" customWidth="1"/>
    <col min="12290" max="12290" width="10.7109375" style="48" customWidth="1"/>
    <col min="12291" max="12291" width="14.140625" style="48" customWidth="1"/>
    <col min="12292" max="12292" width="25" style="48" customWidth="1"/>
    <col min="12293" max="12293" width="17.85546875" style="48" bestFit="1" customWidth="1"/>
    <col min="12294" max="12294" width="22.28515625" style="48" customWidth="1"/>
    <col min="12295" max="12295" width="13.7109375" style="48" bestFit="1" customWidth="1"/>
    <col min="12296" max="12296" width="11.28515625" style="48" bestFit="1" customWidth="1"/>
    <col min="12297" max="12297" width="13.7109375" style="48" bestFit="1" customWidth="1"/>
    <col min="12298" max="12544" width="9.140625" style="48"/>
    <col min="12545" max="12545" width="4" style="48" bestFit="1" customWidth="1"/>
    <col min="12546" max="12546" width="10.7109375" style="48" customWidth="1"/>
    <col min="12547" max="12547" width="14.140625" style="48" customWidth="1"/>
    <col min="12548" max="12548" width="25" style="48" customWidth="1"/>
    <col min="12549" max="12549" width="17.85546875" style="48" bestFit="1" customWidth="1"/>
    <col min="12550" max="12550" width="22.28515625" style="48" customWidth="1"/>
    <col min="12551" max="12551" width="13.7109375" style="48" bestFit="1" customWidth="1"/>
    <col min="12552" max="12552" width="11.28515625" style="48" bestFit="1" customWidth="1"/>
    <col min="12553" max="12553" width="13.7109375" style="48" bestFit="1" customWidth="1"/>
    <col min="12554" max="12800" width="9.140625" style="48"/>
    <col min="12801" max="12801" width="4" style="48" bestFit="1" customWidth="1"/>
    <col min="12802" max="12802" width="10.7109375" style="48" customWidth="1"/>
    <col min="12803" max="12803" width="14.140625" style="48" customWidth="1"/>
    <col min="12804" max="12804" width="25" style="48" customWidth="1"/>
    <col min="12805" max="12805" width="17.85546875" style="48" bestFit="1" customWidth="1"/>
    <col min="12806" max="12806" width="22.28515625" style="48" customWidth="1"/>
    <col min="12807" max="12807" width="13.7109375" style="48" bestFit="1" customWidth="1"/>
    <col min="12808" max="12808" width="11.28515625" style="48" bestFit="1" customWidth="1"/>
    <col min="12809" max="12809" width="13.7109375" style="48" bestFit="1" customWidth="1"/>
    <col min="12810" max="13056" width="9.140625" style="48"/>
    <col min="13057" max="13057" width="4" style="48" bestFit="1" customWidth="1"/>
    <col min="13058" max="13058" width="10.7109375" style="48" customWidth="1"/>
    <col min="13059" max="13059" width="14.140625" style="48" customWidth="1"/>
    <col min="13060" max="13060" width="25" style="48" customWidth="1"/>
    <col min="13061" max="13061" width="17.85546875" style="48" bestFit="1" customWidth="1"/>
    <col min="13062" max="13062" width="22.28515625" style="48" customWidth="1"/>
    <col min="13063" max="13063" width="13.7109375" style="48" bestFit="1" customWidth="1"/>
    <col min="13064" max="13064" width="11.28515625" style="48" bestFit="1" customWidth="1"/>
    <col min="13065" max="13065" width="13.7109375" style="48" bestFit="1" customWidth="1"/>
    <col min="13066" max="13312" width="9.140625" style="48"/>
    <col min="13313" max="13313" width="4" style="48" bestFit="1" customWidth="1"/>
    <col min="13314" max="13314" width="10.7109375" style="48" customWidth="1"/>
    <col min="13315" max="13315" width="14.140625" style="48" customWidth="1"/>
    <col min="13316" max="13316" width="25" style="48" customWidth="1"/>
    <col min="13317" max="13317" width="17.85546875" style="48" bestFit="1" customWidth="1"/>
    <col min="13318" max="13318" width="22.28515625" style="48" customWidth="1"/>
    <col min="13319" max="13319" width="13.7109375" style="48" bestFit="1" customWidth="1"/>
    <col min="13320" max="13320" width="11.28515625" style="48" bestFit="1" customWidth="1"/>
    <col min="13321" max="13321" width="13.7109375" style="48" bestFit="1" customWidth="1"/>
    <col min="13322" max="13568" width="9.140625" style="48"/>
    <col min="13569" max="13569" width="4" style="48" bestFit="1" customWidth="1"/>
    <col min="13570" max="13570" width="10.7109375" style="48" customWidth="1"/>
    <col min="13571" max="13571" width="14.140625" style="48" customWidth="1"/>
    <col min="13572" max="13572" width="25" style="48" customWidth="1"/>
    <col min="13573" max="13573" width="17.85546875" style="48" bestFit="1" customWidth="1"/>
    <col min="13574" max="13574" width="22.28515625" style="48" customWidth="1"/>
    <col min="13575" max="13575" width="13.7109375" style="48" bestFit="1" customWidth="1"/>
    <col min="13576" max="13576" width="11.28515625" style="48" bestFit="1" customWidth="1"/>
    <col min="13577" max="13577" width="13.7109375" style="48" bestFit="1" customWidth="1"/>
    <col min="13578" max="13824" width="9.140625" style="48"/>
    <col min="13825" max="13825" width="4" style="48" bestFit="1" customWidth="1"/>
    <col min="13826" max="13826" width="10.7109375" style="48" customWidth="1"/>
    <col min="13827" max="13827" width="14.140625" style="48" customWidth="1"/>
    <col min="13828" max="13828" width="25" style="48" customWidth="1"/>
    <col min="13829" max="13829" width="17.85546875" style="48" bestFit="1" customWidth="1"/>
    <col min="13830" max="13830" width="22.28515625" style="48" customWidth="1"/>
    <col min="13831" max="13831" width="13.7109375" style="48" bestFit="1" customWidth="1"/>
    <col min="13832" max="13832" width="11.28515625" style="48" bestFit="1" customWidth="1"/>
    <col min="13833" max="13833" width="13.7109375" style="48" bestFit="1" customWidth="1"/>
    <col min="13834" max="14080" width="9.140625" style="48"/>
    <col min="14081" max="14081" width="4" style="48" bestFit="1" customWidth="1"/>
    <col min="14082" max="14082" width="10.7109375" style="48" customWidth="1"/>
    <col min="14083" max="14083" width="14.140625" style="48" customWidth="1"/>
    <col min="14084" max="14084" width="25" style="48" customWidth="1"/>
    <col min="14085" max="14085" width="17.85546875" style="48" bestFit="1" customWidth="1"/>
    <col min="14086" max="14086" width="22.28515625" style="48" customWidth="1"/>
    <col min="14087" max="14087" width="13.7109375" style="48" bestFit="1" customWidth="1"/>
    <col min="14088" max="14088" width="11.28515625" style="48" bestFit="1" customWidth="1"/>
    <col min="14089" max="14089" width="13.7109375" style="48" bestFit="1" customWidth="1"/>
    <col min="14090" max="14336" width="9.140625" style="48"/>
    <col min="14337" max="14337" width="4" style="48" bestFit="1" customWidth="1"/>
    <col min="14338" max="14338" width="10.7109375" style="48" customWidth="1"/>
    <col min="14339" max="14339" width="14.140625" style="48" customWidth="1"/>
    <col min="14340" max="14340" width="25" style="48" customWidth="1"/>
    <col min="14341" max="14341" width="17.85546875" style="48" bestFit="1" customWidth="1"/>
    <col min="14342" max="14342" width="22.28515625" style="48" customWidth="1"/>
    <col min="14343" max="14343" width="13.7109375" style="48" bestFit="1" customWidth="1"/>
    <col min="14344" max="14344" width="11.28515625" style="48" bestFit="1" customWidth="1"/>
    <col min="14345" max="14345" width="13.7109375" style="48" bestFit="1" customWidth="1"/>
    <col min="14346" max="14592" width="9.140625" style="48"/>
    <col min="14593" max="14593" width="4" style="48" bestFit="1" customWidth="1"/>
    <col min="14594" max="14594" width="10.7109375" style="48" customWidth="1"/>
    <col min="14595" max="14595" width="14.140625" style="48" customWidth="1"/>
    <col min="14596" max="14596" width="25" style="48" customWidth="1"/>
    <col min="14597" max="14597" width="17.85546875" style="48" bestFit="1" customWidth="1"/>
    <col min="14598" max="14598" width="22.28515625" style="48" customWidth="1"/>
    <col min="14599" max="14599" width="13.7109375" style="48" bestFit="1" customWidth="1"/>
    <col min="14600" max="14600" width="11.28515625" style="48" bestFit="1" customWidth="1"/>
    <col min="14601" max="14601" width="13.7109375" style="48" bestFit="1" customWidth="1"/>
    <col min="14602" max="14848" width="9.140625" style="48"/>
    <col min="14849" max="14849" width="4" style="48" bestFit="1" customWidth="1"/>
    <col min="14850" max="14850" width="10.7109375" style="48" customWidth="1"/>
    <col min="14851" max="14851" width="14.140625" style="48" customWidth="1"/>
    <col min="14852" max="14852" width="25" style="48" customWidth="1"/>
    <col min="14853" max="14853" width="17.85546875" style="48" bestFit="1" customWidth="1"/>
    <col min="14854" max="14854" width="22.28515625" style="48" customWidth="1"/>
    <col min="14855" max="14855" width="13.7109375" style="48" bestFit="1" customWidth="1"/>
    <col min="14856" max="14856" width="11.28515625" style="48" bestFit="1" customWidth="1"/>
    <col min="14857" max="14857" width="13.7109375" style="48" bestFit="1" customWidth="1"/>
    <col min="14858" max="15104" width="9.140625" style="48"/>
    <col min="15105" max="15105" width="4" style="48" bestFit="1" customWidth="1"/>
    <col min="15106" max="15106" width="10.7109375" style="48" customWidth="1"/>
    <col min="15107" max="15107" width="14.140625" style="48" customWidth="1"/>
    <col min="15108" max="15108" width="25" style="48" customWidth="1"/>
    <col min="15109" max="15109" width="17.85546875" style="48" bestFit="1" customWidth="1"/>
    <col min="15110" max="15110" width="22.28515625" style="48" customWidth="1"/>
    <col min="15111" max="15111" width="13.7109375" style="48" bestFit="1" customWidth="1"/>
    <col min="15112" max="15112" width="11.28515625" style="48" bestFit="1" customWidth="1"/>
    <col min="15113" max="15113" width="13.7109375" style="48" bestFit="1" customWidth="1"/>
    <col min="15114" max="15360" width="9.140625" style="48"/>
    <col min="15361" max="15361" width="4" style="48" bestFit="1" customWidth="1"/>
    <col min="15362" max="15362" width="10.7109375" style="48" customWidth="1"/>
    <col min="15363" max="15363" width="14.140625" style="48" customWidth="1"/>
    <col min="15364" max="15364" width="25" style="48" customWidth="1"/>
    <col min="15365" max="15365" width="17.85546875" style="48" bestFit="1" customWidth="1"/>
    <col min="15366" max="15366" width="22.28515625" style="48" customWidth="1"/>
    <col min="15367" max="15367" width="13.7109375" style="48" bestFit="1" customWidth="1"/>
    <col min="15368" max="15368" width="11.28515625" style="48" bestFit="1" customWidth="1"/>
    <col min="15369" max="15369" width="13.7109375" style="48" bestFit="1" customWidth="1"/>
    <col min="15370" max="15616" width="9.140625" style="48"/>
    <col min="15617" max="15617" width="4" style="48" bestFit="1" customWidth="1"/>
    <col min="15618" max="15618" width="10.7109375" style="48" customWidth="1"/>
    <col min="15619" max="15619" width="14.140625" style="48" customWidth="1"/>
    <col min="15620" max="15620" width="25" style="48" customWidth="1"/>
    <col min="15621" max="15621" width="17.85546875" style="48" bestFit="1" customWidth="1"/>
    <col min="15622" max="15622" width="22.28515625" style="48" customWidth="1"/>
    <col min="15623" max="15623" width="13.7109375" style="48" bestFit="1" customWidth="1"/>
    <col min="15624" max="15624" width="11.28515625" style="48" bestFit="1" customWidth="1"/>
    <col min="15625" max="15625" width="13.7109375" style="48" bestFit="1" customWidth="1"/>
    <col min="15626" max="15872" width="9.140625" style="48"/>
    <col min="15873" max="15873" width="4" style="48" bestFit="1" customWidth="1"/>
    <col min="15874" max="15874" width="10.7109375" style="48" customWidth="1"/>
    <col min="15875" max="15875" width="14.140625" style="48" customWidth="1"/>
    <col min="15876" max="15876" width="25" style="48" customWidth="1"/>
    <col min="15877" max="15877" width="17.85546875" style="48" bestFit="1" customWidth="1"/>
    <col min="15878" max="15878" width="22.28515625" style="48" customWidth="1"/>
    <col min="15879" max="15879" width="13.7109375" style="48" bestFit="1" customWidth="1"/>
    <col min="15880" max="15880" width="11.28515625" style="48" bestFit="1" customWidth="1"/>
    <col min="15881" max="15881" width="13.7109375" style="48" bestFit="1" customWidth="1"/>
    <col min="15882" max="16128" width="9.140625" style="48"/>
    <col min="16129" max="16129" width="4" style="48" bestFit="1" customWidth="1"/>
    <col min="16130" max="16130" width="10.7109375" style="48" customWidth="1"/>
    <col min="16131" max="16131" width="14.140625" style="48" customWidth="1"/>
    <col min="16132" max="16132" width="25" style="48" customWidth="1"/>
    <col min="16133" max="16133" width="17.85546875" style="48" bestFit="1" customWidth="1"/>
    <col min="16134" max="16134" width="22.28515625" style="48" customWidth="1"/>
    <col min="16135" max="16135" width="13.7109375" style="48" bestFit="1" customWidth="1"/>
    <col min="16136" max="16136" width="11.28515625" style="48" bestFit="1" customWidth="1"/>
    <col min="16137" max="16137" width="13.7109375" style="48" bestFit="1" customWidth="1"/>
    <col min="16138" max="16384" width="9.140625" style="48"/>
  </cols>
  <sheetData>
    <row r="1" spans="1:7" ht="18">
      <c r="A1" s="243" t="str">
        <f>'SOP 10'!A1</f>
        <v>Q-3 (Oct-Dec-24)</v>
      </c>
      <c r="B1" s="243"/>
      <c r="C1" s="243"/>
      <c r="D1" s="243"/>
      <c r="E1" s="243"/>
      <c r="F1" s="243"/>
    </row>
    <row r="2" spans="1:7" ht="18">
      <c r="A2" s="260" t="str">
        <f>'SOP 11'!A2</f>
        <v>Year: 2024-25</v>
      </c>
      <c r="B2" s="260"/>
      <c r="C2" s="260"/>
      <c r="D2" s="260"/>
      <c r="E2" s="260"/>
      <c r="F2" s="260"/>
    </row>
    <row r="3" spans="1:7" ht="18">
      <c r="A3" s="259" t="s">
        <v>409</v>
      </c>
      <c r="B3" s="259"/>
      <c r="C3" s="259"/>
      <c r="D3" s="259"/>
      <c r="E3" s="259"/>
      <c r="F3" s="259"/>
    </row>
    <row r="4" spans="1:7" ht="144">
      <c r="A4" s="170" t="s">
        <v>398</v>
      </c>
      <c r="B4" s="170" t="s">
        <v>399</v>
      </c>
      <c r="C4" s="170" t="s">
        <v>410</v>
      </c>
      <c r="D4" s="170" t="s">
        <v>411</v>
      </c>
      <c r="E4" s="170" t="s">
        <v>412</v>
      </c>
      <c r="F4" s="170" t="s">
        <v>413</v>
      </c>
    </row>
    <row r="5" spans="1:7" s="173" customFormat="1" ht="18">
      <c r="A5" s="171">
        <v>1</v>
      </c>
      <c r="B5" s="172">
        <v>2</v>
      </c>
      <c r="C5" s="183">
        <v>3</v>
      </c>
      <c r="D5" s="183">
        <v>4</v>
      </c>
      <c r="E5" s="183">
        <v>5</v>
      </c>
      <c r="F5" s="183" t="s">
        <v>414</v>
      </c>
    </row>
    <row r="6" spans="1:7" ht="35.1" customHeight="1">
      <c r="A6" s="145">
        <v>1</v>
      </c>
      <c r="B6" s="184">
        <f>[28]Caidi!B8</f>
        <v>45566</v>
      </c>
      <c r="C6" s="185">
        <f>[28]Caidi!C8</f>
        <v>31355</v>
      </c>
      <c r="D6" s="160">
        <v>2.2222222222222223E-2</v>
      </c>
      <c r="E6" s="161">
        <f>[28]Caidi!E8</f>
        <v>3342681</v>
      </c>
      <c r="F6" s="186">
        <f>[28]Caidi!F8</f>
        <v>2.81</v>
      </c>
      <c r="G6" s="187"/>
    </row>
    <row r="7" spans="1:7" ht="35.1" customHeight="1">
      <c r="A7" s="145">
        <v>2</v>
      </c>
      <c r="B7" s="184">
        <f>[28]Caidi!B9</f>
        <v>45597</v>
      </c>
      <c r="C7" s="185">
        <f>[28]Caidi!C9</f>
        <v>25156</v>
      </c>
      <c r="D7" s="160">
        <v>2.1527777777777781E-2</v>
      </c>
      <c r="E7" s="161">
        <f>[28]Caidi!E9</f>
        <v>3280350</v>
      </c>
      <c r="F7" s="186">
        <f>[28]Caidi!F9</f>
        <v>2.94</v>
      </c>
    </row>
    <row r="8" spans="1:7" ht="35.1" customHeight="1">
      <c r="A8" s="145">
        <v>3</v>
      </c>
      <c r="B8" s="184">
        <f>[28]Caidi!B10</f>
        <v>45627</v>
      </c>
      <c r="C8" s="185">
        <f>[28]Caidi!C10</f>
        <v>23709</v>
      </c>
      <c r="D8" s="160">
        <v>2.7083333333333334E-2</v>
      </c>
      <c r="E8" s="161">
        <f>[28]Caidi!E10</f>
        <v>3288295</v>
      </c>
      <c r="F8" s="186">
        <f>[28]Caidi!F10</f>
        <v>3.38</v>
      </c>
    </row>
    <row r="9" spans="1:7" s="182" customFormat="1" ht="35.1" customHeight="1">
      <c r="A9" s="188"/>
      <c r="B9" s="188"/>
      <c r="C9" s="189">
        <f>SUM(C6:C8)</f>
        <v>80220</v>
      </c>
      <c r="D9" s="160">
        <f>SUM(D6:D8)</f>
        <v>7.0833333333333331E-2</v>
      </c>
      <c r="E9" s="189">
        <f>SUM(E6:E8)</f>
        <v>9911326</v>
      </c>
      <c r="F9" s="190">
        <f>AVERAGE(F6:F8)</f>
        <v>3.043333333333333</v>
      </c>
    </row>
    <row r="12" spans="1:7">
      <c r="F12" s="191"/>
    </row>
  </sheetData>
  <mergeCells count="3">
    <mergeCell ref="A1:F1"/>
    <mergeCell ref="A2:F2"/>
    <mergeCell ref="A3:F3"/>
  </mergeCells>
  <printOptions horizontalCentered="1" verticalCentered="1"/>
  <pageMargins left="0.45" right="0.45" top="0.5" bottom="0.5" header="0.3" footer="0.3"/>
  <pageSetup paperSize="9" orientation="landscape" r:id="rId1"/>
  <headerFooter alignWithMargins="0">
    <oddFooter>&amp;L&amp;A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9"/>
  <sheetViews>
    <sheetView view="pageBreakPreview" topLeftCell="A4" zoomScale="85" zoomScaleNormal="60" zoomScaleSheetLayoutView="85" workbookViewId="0">
      <selection activeCell="B4" sqref="B4:H9"/>
    </sheetView>
  </sheetViews>
  <sheetFormatPr defaultRowHeight="15.75"/>
  <cols>
    <col min="1" max="1" width="2.140625" style="85" customWidth="1"/>
    <col min="2" max="2" width="15.140625" style="85" customWidth="1"/>
    <col min="3" max="3" width="15.5703125" style="85" customWidth="1"/>
    <col min="4" max="4" width="13.7109375" style="85" customWidth="1"/>
    <col min="5" max="5" width="18.7109375" style="85" customWidth="1"/>
    <col min="6" max="6" width="14.28515625" style="85" customWidth="1"/>
    <col min="7" max="7" width="19.140625" style="85" customWidth="1"/>
    <col min="8" max="8" width="23.42578125" style="85" customWidth="1"/>
    <col min="9" max="9" width="9.140625" style="85"/>
    <col min="10" max="12" width="13.7109375" style="85" customWidth="1"/>
    <col min="13" max="13" width="11.7109375" style="85" customWidth="1"/>
    <col min="14" max="14" width="12.140625" style="85" customWidth="1"/>
    <col min="15" max="15" width="11.140625" style="85" customWidth="1"/>
    <col min="16" max="16" width="11.28515625" style="85" customWidth="1"/>
    <col min="17" max="17" width="9.140625" style="85"/>
    <col min="18" max="18" width="18.5703125" style="85" customWidth="1"/>
    <col min="19" max="258" width="9.140625" style="85"/>
    <col min="259" max="259" width="13.85546875" style="85" customWidth="1"/>
    <col min="260" max="260" width="15.5703125" style="85" customWidth="1"/>
    <col min="261" max="261" width="13.7109375" style="85" customWidth="1"/>
    <col min="262" max="262" width="18.7109375" style="85" customWidth="1"/>
    <col min="263" max="263" width="14.28515625" style="85" customWidth="1"/>
    <col min="264" max="264" width="19.140625" style="85" customWidth="1"/>
    <col min="265" max="265" width="23.42578125" style="85" customWidth="1"/>
    <col min="266" max="514" width="9.140625" style="85"/>
    <col min="515" max="515" width="13.85546875" style="85" customWidth="1"/>
    <col min="516" max="516" width="15.5703125" style="85" customWidth="1"/>
    <col min="517" max="517" width="13.7109375" style="85" customWidth="1"/>
    <col min="518" max="518" width="18.7109375" style="85" customWidth="1"/>
    <col min="519" max="519" width="14.28515625" style="85" customWidth="1"/>
    <col min="520" max="520" width="19.140625" style="85" customWidth="1"/>
    <col min="521" max="521" width="23.42578125" style="85" customWidth="1"/>
    <col min="522" max="770" width="9.140625" style="85"/>
    <col min="771" max="771" width="13.85546875" style="85" customWidth="1"/>
    <col min="772" max="772" width="15.5703125" style="85" customWidth="1"/>
    <col min="773" max="773" width="13.7109375" style="85" customWidth="1"/>
    <col min="774" max="774" width="18.7109375" style="85" customWidth="1"/>
    <col min="775" max="775" width="14.28515625" style="85" customWidth="1"/>
    <col min="776" max="776" width="19.140625" style="85" customWidth="1"/>
    <col min="777" max="777" width="23.42578125" style="85" customWidth="1"/>
    <col min="778" max="1026" width="9.140625" style="85"/>
    <col min="1027" max="1027" width="13.85546875" style="85" customWidth="1"/>
    <col min="1028" max="1028" width="15.5703125" style="85" customWidth="1"/>
    <col min="1029" max="1029" width="13.7109375" style="85" customWidth="1"/>
    <col min="1030" max="1030" width="18.7109375" style="85" customWidth="1"/>
    <col min="1031" max="1031" width="14.28515625" style="85" customWidth="1"/>
    <col min="1032" max="1032" width="19.140625" style="85" customWidth="1"/>
    <col min="1033" max="1033" width="23.42578125" style="85" customWidth="1"/>
    <col min="1034" max="1282" width="9.140625" style="85"/>
    <col min="1283" max="1283" width="13.85546875" style="85" customWidth="1"/>
    <col min="1284" max="1284" width="15.5703125" style="85" customWidth="1"/>
    <col min="1285" max="1285" width="13.7109375" style="85" customWidth="1"/>
    <col min="1286" max="1286" width="18.7109375" style="85" customWidth="1"/>
    <col min="1287" max="1287" width="14.28515625" style="85" customWidth="1"/>
    <col min="1288" max="1288" width="19.140625" style="85" customWidth="1"/>
    <col min="1289" max="1289" width="23.42578125" style="85" customWidth="1"/>
    <col min="1290" max="1538" width="9.140625" style="85"/>
    <col min="1539" max="1539" width="13.85546875" style="85" customWidth="1"/>
    <col min="1540" max="1540" width="15.5703125" style="85" customWidth="1"/>
    <col min="1541" max="1541" width="13.7109375" style="85" customWidth="1"/>
    <col min="1542" max="1542" width="18.7109375" style="85" customWidth="1"/>
    <col min="1543" max="1543" width="14.28515625" style="85" customWidth="1"/>
    <col min="1544" max="1544" width="19.140625" style="85" customWidth="1"/>
    <col min="1545" max="1545" width="23.42578125" style="85" customWidth="1"/>
    <col min="1546" max="1794" width="9.140625" style="85"/>
    <col min="1795" max="1795" width="13.85546875" style="85" customWidth="1"/>
    <col min="1796" max="1796" width="15.5703125" style="85" customWidth="1"/>
    <col min="1797" max="1797" width="13.7109375" style="85" customWidth="1"/>
    <col min="1798" max="1798" width="18.7109375" style="85" customWidth="1"/>
    <col min="1799" max="1799" width="14.28515625" style="85" customWidth="1"/>
    <col min="1800" max="1800" width="19.140625" style="85" customWidth="1"/>
    <col min="1801" max="1801" width="23.42578125" style="85" customWidth="1"/>
    <col min="1802" max="2050" width="9.140625" style="85"/>
    <col min="2051" max="2051" width="13.85546875" style="85" customWidth="1"/>
    <col min="2052" max="2052" width="15.5703125" style="85" customWidth="1"/>
    <col min="2053" max="2053" width="13.7109375" style="85" customWidth="1"/>
    <col min="2054" max="2054" width="18.7109375" style="85" customWidth="1"/>
    <col min="2055" max="2055" width="14.28515625" style="85" customWidth="1"/>
    <col min="2056" max="2056" width="19.140625" style="85" customWidth="1"/>
    <col min="2057" max="2057" width="23.42578125" style="85" customWidth="1"/>
    <col min="2058" max="2306" width="9.140625" style="85"/>
    <col min="2307" max="2307" width="13.85546875" style="85" customWidth="1"/>
    <col min="2308" max="2308" width="15.5703125" style="85" customWidth="1"/>
    <col min="2309" max="2309" width="13.7109375" style="85" customWidth="1"/>
    <col min="2310" max="2310" width="18.7109375" style="85" customWidth="1"/>
    <col min="2311" max="2311" width="14.28515625" style="85" customWidth="1"/>
    <col min="2312" max="2312" width="19.140625" style="85" customWidth="1"/>
    <col min="2313" max="2313" width="23.42578125" style="85" customWidth="1"/>
    <col min="2314" max="2562" width="9.140625" style="85"/>
    <col min="2563" max="2563" width="13.85546875" style="85" customWidth="1"/>
    <col min="2564" max="2564" width="15.5703125" style="85" customWidth="1"/>
    <col min="2565" max="2565" width="13.7109375" style="85" customWidth="1"/>
    <col min="2566" max="2566" width="18.7109375" style="85" customWidth="1"/>
    <col min="2567" max="2567" width="14.28515625" style="85" customWidth="1"/>
    <col min="2568" max="2568" width="19.140625" style="85" customWidth="1"/>
    <col min="2569" max="2569" width="23.42578125" style="85" customWidth="1"/>
    <col min="2570" max="2818" width="9.140625" style="85"/>
    <col min="2819" max="2819" width="13.85546875" style="85" customWidth="1"/>
    <col min="2820" max="2820" width="15.5703125" style="85" customWidth="1"/>
    <col min="2821" max="2821" width="13.7109375" style="85" customWidth="1"/>
    <col min="2822" max="2822" width="18.7109375" style="85" customWidth="1"/>
    <col min="2823" max="2823" width="14.28515625" style="85" customWidth="1"/>
    <col min="2824" max="2824" width="19.140625" style="85" customWidth="1"/>
    <col min="2825" max="2825" width="23.42578125" style="85" customWidth="1"/>
    <col min="2826" max="3074" width="9.140625" style="85"/>
    <col min="3075" max="3075" width="13.85546875" style="85" customWidth="1"/>
    <col min="3076" max="3076" width="15.5703125" style="85" customWidth="1"/>
    <col min="3077" max="3077" width="13.7109375" style="85" customWidth="1"/>
    <col min="3078" max="3078" width="18.7109375" style="85" customWidth="1"/>
    <col min="3079" max="3079" width="14.28515625" style="85" customWidth="1"/>
    <col min="3080" max="3080" width="19.140625" style="85" customWidth="1"/>
    <col min="3081" max="3081" width="23.42578125" style="85" customWidth="1"/>
    <col min="3082" max="3330" width="9.140625" style="85"/>
    <col min="3331" max="3331" width="13.85546875" style="85" customWidth="1"/>
    <col min="3332" max="3332" width="15.5703125" style="85" customWidth="1"/>
    <col min="3333" max="3333" width="13.7109375" style="85" customWidth="1"/>
    <col min="3334" max="3334" width="18.7109375" style="85" customWidth="1"/>
    <col min="3335" max="3335" width="14.28515625" style="85" customWidth="1"/>
    <col min="3336" max="3336" width="19.140625" style="85" customWidth="1"/>
    <col min="3337" max="3337" width="23.42578125" style="85" customWidth="1"/>
    <col min="3338" max="3586" width="9.140625" style="85"/>
    <col min="3587" max="3587" width="13.85546875" style="85" customWidth="1"/>
    <col min="3588" max="3588" width="15.5703125" style="85" customWidth="1"/>
    <col min="3589" max="3589" width="13.7109375" style="85" customWidth="1"/>
    <col min="3590" max="3590" width="18.7109375" style="85" customWidth="1"/>
    <col min="3591" max="3591" width="14.28515625" style="85" customWidth="1"/>
    <col min="3592" max="3592" width="19.140625" style="85" customWidth="1"/>
    <col min="3593" max="3593" width="23.42578125" style="85" customWidth="1"/>
    <col min="3594" max="3842" width="9.140625" style="85"/>
    <col min="3843" max="3843" width="13.85546875" style="85" customWidth="1"/>
    <col min="3844" max="3844" width="15.5703125" style="85" customWidth="1"/>
    <col min="3845" max="3845" width="13.7109375" style="85" customWidth="1"/>
    <col min="3846" max="3846" width="18.7109375" style="85" customWidth="1"/>
    <col min="3847" max="3847" width="14.28515625" style="85" customWidth="1"/>
    <col min="3848" max="3848" width="19.140625" style="85" customWidth="1"/>
    <col min="3849" max="3849" width="23.42578125" style="85" customWidth="1"/>
    <col min="3850" max="4098" width="9.140625" style="85"/>
    <col min="4099" max="4099" width="13.85546875" style="85" customWidth="1"/>
    <col min="4100" max="4100" width="15.5703125" style="85" customWidth="1"/>
    <col min="4101" max="4101" width="13.7109375" style="85" customWidth="1"/>
    <col min="4102" max="4102" width="18.7109375" style="85" customWidth="1"/>
    <col min="4103" max="4103" width="14.28515625" style="85" customWidth="1"/>
    <col min="4104" max="4104" width="19.140625" style="85" customWidth="1"/>
    <col min="4105" max="4105" width="23.42578125" style="85" customWidth="1"/>
    <col min="4106" max="4354" width="9.140625" style="85"/>
    <col min="4355" max="4355" width="13.85546875" style="85" customWidth="1"/>
    <col min="4356" max="4356" width="15.5703125" style="85" customWidth="1"/>
    <col min="4357" max="4357" width="13.7109375" style="85" customWidth="1"/>
    <col min="4358" max="4358" width="18.7109375" style="85" customWidth="1"/>
    <col min="4359" max="4359" width="14.28515625" style="85" customWidth="1"/>
    <col min="4360" max="4360" width="19.140625" style="85" customWidth="1"/>
    <col min="4361" max="4361" width="23.42578125" style="85" customWidth="1"/>
    <col min="4362" max="4610" width="9.140625" style="85"/>
    <col min="4611" max="4611" width="13.85546875" style="85" customWidth="1"/>
    <col min="4612" max="4612" width="15.5703125" style="85" customWidth="1"/>
    <col min="4613" max="4613" width="13.7109375" style="85" customWidth="1"/>
    <col min="4614" max="4614" width="18.7109375" style="85" customWidth="1"/>
    <col min="4615" max="4615" width="14.28515625" style="85" customWidth="1"/>
    <col min="4616" max="4616" width="19.140625" style="85" customWidth="1"/>
    <col min="4617" max="4617" width="23.42578125" style="85" customWidth="1"/>
    <col min="4618" max="4866" width="9.140625" style="85"/>
    <col min="4867" max="4867" width="13.85546875" style="85" customWidth="1"/>
    <col min="4868" max="4868" width="15.5703125" style="85" customWidth="1"/>
    <col min="4869" max="4869" width="13.7109375" style="85" customWidth="1"/>
    <col min="4870" max="4870" width="18.7109375" style="85" customWidth="1"/>
    <col min="4871" max="4871" width="14.28515625" style="85" customWidth="1"/>
    <col min="4872" max="4872" width="19.140625" style="85" customWidth="1"/>
    <col min="4873" max="4873" width="23.42578125" style="85" customWidth="1"/>
    <col min="4874" max="5122" width="9.140625" style="85"/>
    <col min="5123" max="5123" width="13.85546875" style="85" customWidth="1"/>
    <col min="5124" max="5124" width="15.5703125" style="85" customWidth="1"/>
    <col min="5125" max="5125" width="13.7109375" style="85" customWidth="1"/>
    <col min="5126" max="5126" width="18.7109375" style="85" customWidth="1"/>
    <col min="5127" max="5127" width="14.28515625" style="85" customWidth="1"/>
    <col min="5128" max="5128" width="19.140625" style="85" customWidth="1"/>
    <col min="5129" max="5129" width="23.42578125" style="85" customWidth="1"/>
    <col min="5130" max="5378" width="9.140625" style="85"/>
    <col min="5379" max="5379" width="13.85546875" style="85" customWidth="1"/>
    <col min="5380" max="5380" width="15.5703125" style="85" customWidth="1"/>
    <col min="5381" max="5381" width="13.7109375" style="85" customWidth="1"/>
    <col min="5382" max="5382" width="18.7109375" style="85" customWidth="1"/>
    <col min="5383" max="5383" width="14.28515625" style="85" customWidth="1"/>
    <col min="5384" max="5384" width="19.140625" style="85" customWidth="1"/>
    <col min="5385" max="5385" width="23.42578125" style="85" customWidth="1"/>
    <col min="5386" max="5634" width="9.140625" style="85"/>
    <col min="5635" max="5635" width="13.85546875" style="85" customWidth="1"/>
    <col min="5636" max="5636" width="15.5703125" style="85" customWidth="1"/>
    <col min="5637" max="5637" width="13.7109375" style="85" customWidth="1"/>
    <col min="5638" max="5638" width="18.7109375" style="85" customWidth="1"/>
    <col min="5639" max="5639" width="14.28515625" style="85" customWidth="1"/>
    <col min="5640" max="5640" width="19.140625" style="85" customWidth="1"/>
    <col min="5641" max="5641" width="23.42578125" style="85" customWidth="1"/>
    <col min="5642" max="5890" width="9.140625" style="85"/>
    <col min="5891" max="5891" width="13.85546875" style="85" customWidth="1"/>
    <col min="5892" max="5892" width="15.5703125" style="85" customWidth="1"/>
    <col min="5893" max="5893" width="13.7109375" style="85" customWidth="1"/>
    <col min="5894" max="5894" width="18.7109375" style="85" customWidth="1"/>
    <col min="5895" max="5895" width="14.28515625" style="85" customWidth="1"/>
    <col min="5896" max="5896" width="19.140625" style="85" customWidth="1"/>
    <col min="5897" max="5897" width="23.42578125" style="85" customWidth="1"/>
    <col min="5898" max="6146" width="9.140625" style="85"/>
    <col min="6147" max="6147" width="13.85546875" style="85" customWidth="1"/>
    <col min="6148" max="6148" width="15.5703125" style="85" customWidth="1"/>
    <col min="6149" max="6149" width="13.7109375" style="85" customWidth="1"/>
    <col min="6150" max="6150" width="18.7109375" style="85" customWidth="1"/>
    <col min="6151" max="6151" width="14.28515625" style="85" customWidth="1"/>
    <col min="6152" max="6152" width="19.140625" style="85" customWidth="1"/>
    <col min="6153" max="6153" width="23.42578125" style="85" customWidth="1"/>
    <col min="6154" max="6402" width="9.140625" style="85"/>
    <col min="6403" max="6403" width="13.85546875" style="85" customWidth="1"/>
    <col min="6404" max="6404" width="15.5703125" style="85" customWidth="1"/>
    <col min="6405" max="6405" width="13.7109375" style="85" customWidth="1"/>
    <col min="6406" max="6406" width="18.7109375" style="85" customWidth="1"/>
    <col min="6407" max="6407" width="14.28515625" style="85" customWidth="1"/>
    <col min="6408" max="6408" width="19.140625" style="85" customWidth="1"/>
    <col min="6409" max="6409" width="23.42578125" style="85" customWidth="1"/>
    <col min="6410" max="6658" width="9.140625" style="85"/>
    <col min="6659" max="6659" width="13.85546875" style="85" customWidth="1"/>
    <col min="6660" max="6660" width="15.5703125" style="85" customWidth="1"/>
    <col min="6661" max="6661" width="13.7109375" style="85" customWidth="1"/>
    <col min="6662" max="6662" width="18.7109375" style="85" customWidth="1"/>
    <col min="6663" max="6663" width="14.28515625" style="85" customWidth="1"/>
    <col min="6664" max="6664" width="19.140625" style="85" customWidth="1"/>
    <col min="6665" max="6665" width="23.42578125" style="85" customWidth="1"/>
    <col min="6666" max="6914" width="9.140625" style="85"/>
    <col min="6915" max="6915" width="13.85546875" style="85" customWidth="1"/>
    <col min="6916" max="6916" width="15.5703125" style="85" customWidth="1"/>
    <col min="6917" max="6917" width="13.7109375" style="85" customWidth="1"/>
    <col min="6918" max="6918" width="18.7109375" style="85" customWidth="1"/>
    <col min="6919" max="6919" width="14.28515625" style="85" customWidth="1"/>
    <col min="6920" max="6920" width="19.140625" style="85" customWidth="1"/>
    <col min="6921" max="6921" width="23.42578125" style="85" customWidth="1"/>
    <col min="6922" max="7170" width="9.140625" style="85"/>
    <col min="7171" max="7171" width="13.85546875" style="85" customWidth="1"/>
    <col min="7172" max="7172" width="15.5703125" style="85" customWidth="1"/>
    <col min="7173" max="7173" width="13.7109375" style="85" customWidth="1"/>
    <col min="7174" max="7174" width="18.7109375" style="85" customWidth="1"/>
    <col min="7175" max="7175" width="14.28515625" style="85" customWidth="1"/>
    <col min="7176" max="7176" width="19.140625" style="85" customWidth="1"/>
    <col min="7177" max="7177" width="23.42578125" style="85" customWidth="1"/>
    <col min="7178" max="7426" width="9.140625" style="85"/>
    <col min="7427" max="7427" width="13.85546875" style="85" customWidth="1"/>
    <col min="7428" max="7428" width="15.5703125" style="85" customWidth="1"/>
    <col min="7429" max="7429" width="13.7109375" style="85" customWidth="1"/>
    <col min="7430" max="7430" width="18.7109375" style="85" customWidth="1"/>
    <col min="7431" max="7431" width="14.28515625" style="85" customWidth="1"/>
    <col min="7432" max="7432" width="19.140625" style="85" customWidth="1"/>
    <col min="7433" max="7433" width="23.42578125" style="85" customWidth="1"/>
    <col min="7434" max="7682" width="9.140625" style="85"/>
    <col min="7683" max="7683" width="13.85546875" style="85" customWidth="1"/>
    <col min="7684" max="7684" width="15.5703125" style="85" customWidth="1"/>
    <col min="7685" max="7685" width="13.7109375" style="85" customWidth="1"/>
    <col min="7686" max="7686" width="18.7109375" style="85" customWidth="1"/>
    <col min="7687" max="7687" width="14.28515625" style="85" customWidth="1"/>
    <col min="7688" max="7688" width="19.140625" style="85" customWidth="1"/>
    <col min="7689" max="7689" width="23.42578125" style="85" customWidth="1"/>
    <col min="7690" max="7938" width="9.140625" style="85"/>
    <col min="7939" max="7939" width="13.85546875" style="85" customWidth="1"/>
    <col min="7940" max="7940" width="15.5703125" style="85" customWidth="1"/>
    <col min="7941" max="7941" width="13.7109375" style="85" customWidth="1"/>
    <col min="7942" max="7942" width="18.7109375" style="85" customWidth="1"/>
    <col min="7943" max="7943" width="14.28515625" style="85" customWidth="1"/>
    <col min="7944" max="7944" width="19.140625" style="85" customWidth="1"/>
    <col min="7945" max="7945" width="23.42578125" style="85" customWidth="1"/>
    <col min="7946" max="8194" width="9.140625" style="85"/>
    <col min="8195" max="8195" width="13.85546875" style="85" customWidth="1"/>
    <col min="8196" max="8196" width="15.5703125" style="85" customWidth="1"/>
    <col min="8197" max="8197" width="13.7109375" style="85" customWidth="1"/>
    <col min="8198" max="8198" width="18.7109375" style="85" customWidth="1"/>
    <col min="8199" max="8199" width="14.28515625" style="85" customWidth="1"/>
    <col min="8200" max="8200" width="19.140625" style="85" customWidth="1"/>
    <col min="8201" max="8201" width="23.42578125" style="85" customWidth="1"/>
    <col min="8202" max="8450" width="9.140625" style="85"/>
    <col min="8451" max="8451" width="13.85546875" style="85" customWidth="1"/>
    <col min="8452" max="8452" width="15.5703125" style="85" customWidth="1"/>
    <col min="8453" max="8453" width="13.7109375" style="85" customWidth="1"/>
    <col min="8454" max="8454" width="18.7109375" style="85" customWidth="1"/>
    <col min="8455" max="8455" width="14.28515625" style="85" customWidth="1"/>
    <col min="8456" max="8456" width="19.140625" style="85" customWidth="1"/>
    <col min="8457" max="8457" width="23.42578125" style="85" customWidth="1"/>
    <col min="8458" max="8706" width="9.140625" style="85"/>
    <col min="8707" max="8707" width="13.85546875" style="85" customWidth="1"/>
    <col min="8708" max="8708" width="15.5703125" style="85" customWidth="1"/>
    <col min="8709" max="8709" width="13.7109375" style="85" customWidth="1"/>
    <col min="8710" max="8710" width="18.7109375" style="85" customWidth="1"/>
    <col min="8711" max="8711" width="14.28515625" style="85" customWidth="1"/>
    <col min="8712" max="8712" width="19.140625" style="85" customWidth="1"/>
    <col min="8713" max="8713" width="23.42578125" style="85" customWidth="1"/>
    <col min="8714" max="8962" width="9.140625" style="85"/>
    <col min="8963" max="8963" width="13.85546875" style="85" customWidth="1"/>
    <col min="8964" max="8964" width="15.5703125" style="85" customWidth="1"/>
    <col min="8965" max="8965" width="13.7109375" style="85" customWidth="1"/>
    <col min="8966" max="8966" width="18.7109375" style="85" customWidth="1"/>
    <col min="8967" max="8967" width="14.28515625" style="85" customWidth="1"/>
    <col min="8968" max="8968" width="19.140625" style="85" customWidth="1"/>
    <col min="8969" max="8969" width="23.42578125" style="85" customWidth="1"/>
    <col min="8970" max="9218" width="9.140625" style="85"/>
    <col min="9219" max="9219" width="13.85546875" style="85" customWidth="1"/>
    <col min="9220" max="9220" width="15.5703125" style="85" customWidth="1"/>
    <col min="9221" max="9221" width="13.7109375" style="85" customWidth="1"/>
    <col min="9222" max="9222" width="18.7109375" style="85" customWidth="1"/>
    <col min="9223" max="9223" width="14.28515625" style="85" customWidth="1"/>
    <col min="9224" max="9224" width="19.140625" style="85" customWidth="1"/>
    <col min="9225" max="9225" width="23.42578125" style="85" customWidth="1"/>
    <col min="9226" max="9474" width="9.140625" style="85"/>
    <col min="9475" max="9475" width="13.85546875" style="85" customWidth="1"/>
    <col min="9476" max="9476" width="15.5703125" style="85" customWidth="1"/>
    <col min="9477" max="9477" width="13.7109375" style="85" customWidth="1"/>
    <col min="9478" max="9478" width="18.7109375" style="85" customWidth="1"/>
    <col min="9479" max="9479" width="14.28515625" style="85" customWidth="1"/>
    <col min="9480" max="9480" width="19.140625" style="85" customWidth="1"/>
    <col min="9481" max="9481" width="23.42578125" style="85" customWidth="1"/>
    <col min="9482" max="9730" width="9.140625" style="85"/>
    <col min="9731" max="9731" width="13.85546875" style="85" customWidth="1"/>
    <col min="9732" max="9732" width="15.5703125" style="85" customWidth="1"/>
    <col min="9733" max="9733" width="13.7109375" style="85" customWidth="1"/>
    <col min="9734" max="9734" width="18.7109375" style="85" customWidth="1"/>
    <col min="9735" max="9735" width="14.28515625" style="85" customWidth="1"/>
    <col min="9736" max="9736" width="19.140625" style="85" customWidth="1"/>
    <col min="9737" max="9737" width="23.42578125" style="85" customWidth="1"/>
    <col min="9738" max="9986" width="9.140625" style="85"/>
    <col min="9987" max="9987" width="13.85546875" style="85" customWidth="1"/>
    <col min="9988" max="9988" width="15.5703125" style="85" customWidth="1"/>
    <col min="9989" max="9989" width="13.7109375" style="85" customWidth="1"/>
    <col min="9990" max="9990" width="18.7109375" style="85" customWidth="1"/>
    <col min="9991" max="9991" width="14.28515625" style="85" customWidth="1"/>
    <col min="9992" max="9992" width="19.140625" style="85" customWidth="1"/>
    <col min="9993" max="9993" width="23.42578125" style="85" customWidth="1"/>
    <col min="9994" max="10242" width="9.140625" style="85"/>
    <col min="10243" max="10243" width="13.85546875" style="85" customWidth="1"/>
    <col min="10244" max="10244" width="15.5703125" style="85" customWidth="1"/>
    <col min="10245" max="10245" width="13.7109375" style="85" customWidth="1"/>
    <col min="10246" max="10246" width="18.7109375" style="85" customWidth="1"/>
    <col min="10247" max="10247" width="14.28515625" style="85" customWidth="1"/>
    <col min="10248" max="10248" width="19.140625" style="85" customWidth="1"/>
    <col min="10249" max="10249" width="23.42578125" style="85" customWidth="1"/>
    <col min="10250" max="10498" width="9.140625" style="85"/>
    <col min="10499" max="10499" width="13.85546875" style="85" customWidth="1"/>
    <col min="10500" max="10500" width="15.5703125" style="85" customWidth="1"/>
    <col min="10501" max="10501" width="13.7109375" style="85" customWidth="1"/>
    <col min="10502" max="10502" width="18.7109375" style="85" customWidth="1"/>
    <col min="10503" max="10503" width="14.28515625" style="85" customWidth="1"/>
    <col min="10504" max="10504" width="19.140625" style="85" customWidth="1"/>
    <col min="10505" max="10505" width="23.42578125" style="85" customWidth="1"/>
    <col min="10506" max="10754" width="9.140625" style="85"/>
    <col min="10755" max="10755" width="13.85546875" style="85" customWidth="1"/>
    <col min="10756" max="10756" width="15.5703125" style="85" customWidth="1"/>
    <col min="10757" max="10757" width="13.7109375" style="85" customWidth="1"/>
    <col min="10758" max="10758" width="18.7109375" style="85" customWidth="1"/>
    <col min="10759" max="10759" width="14.28515625" style="85" customWidth="1"/>
    <col min="10760" max="10760" width="19.140625" style="85" customWidth="1"/>
    <col min="10761" max="10761" width="23.42578125" style="85" customWidth="1"/>
    <col min="10762" max="11010" width="9.140625" style="85"/>
    <col min="11011" max="11011" width="13.85546875" style="85" customWidth="1"/>
    <col min="11012" max="11012" width="15.5703125" style="85" customWidth="1"/>
    <col min="11013" max="11013" width="13.7109375" style="85" customWidth="1"/>
    <col min="11014" max="11014" width="18.7109375" style="85" customWidth="1"/>
    <col min="11015" max="11015" width="14.28515625" style="85" customWidth="1"/>
    <col min="11016" max="11016" width="19.140625" style="85" customWidth="1"/>
    <col min="11017" max="11017" width="23.42578125" style="85" customWidth="1"/>
    <col min="11018" max="11266" width="9.140625" style="85"/>
    <col min="11267" max="11267" width="13.85546875" style="85" customWidth="1"/>
    <col min="11268" max="11268" width="15.5703125" style="85" customWidth="1"/>
    <col min="11269" max="11269" width="13.7109375" style="85" customWidth="1"/>
    <col min="11270" max="11270" width="18.7109375" style="85" customWidth="1"/>
    <col min="11271" max="11271" width="14.28515625" style="85" customWidth="1"/>
    <col min="11272" max="11272" width="19.140625" style="85" customWidth="1"/>
    <col min="11273" max="11273" width="23.42578125" style="85" customWidth="1"/>
    <col min="11274" max="11522" width="9.140625" style="85"/>
    <col min="11523" max="11523" width="13.85546875" style="85" customWidth="1"/>
    <col min="11524" max="11524" width="15.5703125" style="85" customWidth="1"/>
    <col min="11525" max="11525" width="13.7109375" style="85" customWidth="1"/>
    <col min="11526" max="11526" width="18.7109375" style="85" customWidth="1"/>
    <col min="11527" max="11527" width="14.28515625" style="85" customWidth="1"/>
    <col min="11528" max="11528" width="19.140625" style="85" customWidth="1"/>
    <col min="11529" max="11529" width="23.42578125" style="85" customWidth="1"/>
    <col min="11530" max="11778" width="9.140625" style="85"/>
    <col min="11779" max="11779" width="13.85546875" style="85" customWidth="1"/>
    <col min="11780" max="11780" width="15.5703125" style="85" customWidth="1"/>
    <col min="11781" max="11781" width="13.7109375" style="85" customWidth="1"/>
    <col min="11782" max="11782" width="18.7109375" style="85" customWidth="1"/>
    <col min="11783" max="11783" width="14.28515625" style="85" customWidth="1"/>
    <col min="11784" max="11784" width="19.140625" style="85" customWidth="1"/>
    <col min="11785" max="11785" width="23.42578125" style="85" customWidth="1"/>
    <col min="11786" max="12034" width="9.140625" style="85"/>
    <col min="12035" max="12035" width="13.85546875" style="85" customWidth="1"/>
    <col min="12036" max="12036" width="15.5703125" style="85" customWidth="1"/>
    <col min="12037" max="12037" width="13.7109375" style="85" customWidth="1"/>
    <col min="12038" max="12038" width="18.7109375" style="85" customWidth="1"/>
    <col min="12039" max="12039" width="14.28515625" style="85" customWidth="1"/>
    <col min="12040" max="12040" width="19.140625" style="85" customWidth="1"/>
    <col min="12041" max="12041" width="23.42578125" style="85" customWidth="1"/>
    <col min="12042" max="12290" width="9.140625" style="85"/>
    <col min="12291" max="12291" width="13.85546875" style="85" customWidth="1"/>
    <col min="12292" max="12292" width="15.5703125" style="85" customWidth="1"/>
    <col min="12293" max="12293" width="13.7109375" style="85" customWidth="1"/>
    <col min="12294" max="12294" width="18.7109375" style="85" customWidth="1"/>
    <col min="12295" max="12295" width="14.28515625" style="85" customWidth="1"/>
    <col min="12296" max="12296" width="19.140625" style="85" customWidth="1"/>
    <col min="12297" max="12297" width="23.42578125" style="85" customWidth="1"/>
    <col min="12298" max="12546" width="9.140625" style="85"/>
    <col min="12547" max="12547" width="13.85546875" style="85" customWidth="1"/>
    <col min="12548" max="12548" width="15.5703125" style="85" customWidth="1"/>
    <col min="12549" max="12549" width="13.7109375" style="85" customWidth="1"/>
    <col min="12550" max="12550" width="18.7109375" style="85" customWidth="1"/>
    <col min="12551" max="12551" width="14.28515625" style="85" customWidth="1"/>
    <col min="12552" max="12552" width="19.140625" style="85" customWidth="1"/>
    <col min="12553" max="12553" width="23.42578125" style="85" customWidth="1"/>
    <col min="12554" max="12802" width="9.140625" style="85"/>
    <col min="12803" max="12803" width="13.85546875" style="85" customWidth="1"/>
    <col min="12804" max="12804" width="15.5703125" style="85" customWidth="1"/>
    <col min="12805" max="12805" width="13.7109375" style="85" customWidth="1"/>
    <col min="12806" max="12806" width="18.7109375" style="85" customWidth="1"/>
    <col min="12807" max="12807" width="14.28515625" style="85" customWidth="1"/>
    <col min="12808" max="12808" width="19.140625" style="85" customWidth="1"/>
    <col min="12809" max="12809" width="23.42578125" style="85" customWidth="1"/>
    <col min="12810" max="13058" width="9.140625" style="85"/>
    <col min="13059" max="13059" width="13.85546875" style="85" customWidth="1"/>
    <col min="13060" max="13060" width="15.5703125" style="85" customWidth="1"/>
    <col min="13061" max="13061" width="13.7109375" style="85" customWidth="1"/>
    <col min="13062" max="13062" width="18.7109375" style="85" customWidth="1"/>
    <col min="13063" max="13063" width="14.28515625" style="85" customWidth="1"/>
    <col min="13064" max="13064" width="19.140625" style="85" customWidth="1"/>
    <col min="13065" max="13065" width="23.42578125" style="85" customWidth="1"/>
    <col min="13066" max="13314" width="9.140625" style="85"/>
    <col min="13315" max="13315" width="13.85546875" style="85" customWidth="1"/>
    <col min="13316" max="13316" width="15.5703125" style="85" customWidth="1"/>
    <col min="13317" max="13317" width="13.7109375" style="85" customWidth="1"/>
    <col min="13318" max="13318" width="18.7109375" style="85" customWidth="1"/>
    <col min="13319" max="13319" width="14.28515625" style="85" customWidth="1"/>
    <col min="13320" max="13320" width="19.140625" style="85" customWidth="1"/>
    <col min="13321" max="13321" width="23.42578125" style="85" customWidth="1"/>
    <col min="13322" max="13570" width="9.140625" style="85"/>
    <col min="13571" max="13571" width="13.85546875" style="85" customWidth="1"/>
    <col min="13572" max="13572" width="15.5703125" style="85" customWidth="1"/>
    <col min="13573" max="13573" width="13.7109375" style="85" customWidth="1"/>
    <col min="13574" max="13574" width="18.7109375" style="85" customWidth="1"/>
    <col min="13575" max="13575" width="14.28515625" style="85" customWidth="1"/>
    <col min="13576" max="13576" width="19.140625" style="85" customWidth="1"/>
    <col min="13577" max="13577" width="23.42578125" style="85" customWidth="1"/>
    <col min="13578" max="13826" width="9.140625" style="85"/>
    <col min="13827" max="13827" width="13.85546875" style="85" customWidth="1"/>
    <col min="13828" max="13828" width="15.5703125" style="85" customWidth="1"/>
    <col min="13829" max="13829" width="13.7109375" style="85" customWidth="1"/>
    <col min="13830" max="13830" width="18.7109375" style="85" customWidth="1"/>
    <col min="13831" max="13831" width="14.28515625" style="85" customWidth="1"/>
    <col min="13832" max="13832" width="19.140625" style="85" customWidth="1"/>
    <col min="13833" max="13833" width="23.42578125" style="85" customWidth="1"/>
    <col min="13834" max="14082" width="9.140625" style="85"/>
    <col min="14083" max="14083" width="13.85546875" style="85" customWidth="1"/>
    <col min="14084" max="14084" width="15.5703125" style="85" customWidth="1"/>
    <col min="14085" max="14085" width="13.7109375" style="85" customWidth="1"/>
    <col min="14086" max="14086" width="18.7109375" style="85" customWidth="1"/>
    <col min="14087" max="14087" width="14.28515625" style="85" customWidth="1"/>
    <col min="14088" max="14088" width="19.140625" style="85" customWidth="1"/>
    <col min="14089" max="14089" width="23.42578125" style="85" customWidth="1"/>
    <col min="14090" max="14338" width="9.140625" style="85"/>
    <col min="14339" max="14339" width="13.85546875" style="85" customWidth="1"/>
    <col min="14340" max="14340" width="15.5703125" style="85" customWidth="1"/>
    <col min="14341" max="14341" width="13.7109375" style="85" customWidth="1"/>
    <col min="14342" max="14342" width="18.7109375" style="85" customWidth="1"/>
    <col min="14343" max="14343" width="14.28515625" style="85" customWidth="1"/>
    <col min="14344" max="14344" width="19.140625" style="85" customWidth="1"/>
    <col min="14345" max="14345" width="23.42578125" style="85" customWidth="1"/>
    <col min="14346" max="14594" width="9.140625" style="85"/>
    <col min="14595" max="14595" width="13.85546875" style="85" customWidth="1"/>
    <col min="14596" max="14596" width="15.5703125" style="85" customWidth="1"/>
    <col min="14597" max="14597" width="13.7109375" style="85" customWidth="1"/>
    <col min="14598" max="14598" width="18.7109375" style="85" customWidth="1"/>
    <col min="14599" max="14599" width="14.28515625" style="85" customWidth="1"/>
    <col min="14600" max="14600" width="19.140625" style="85" customWidth="1"/>
    <col min="14601" max="14601" width="23.42578125" style="85" customWidth="1"/>
    <col min="14602" max="14850" width="9.140625" style="85"/>
    <col min="14851" max="14851" width="13.85546875" style="85" customWidth="1"/>
    <col min="14852" max="14852" width="15.5703125" style="85" customWidth="1"/>
    <col min="14853" max="14853" width="13.7109375" style="85" customWidth="1"/>
    <col min="14854" max="14854" width="18.7109375" style="85" customWidth="1"/>
    <col min="14855" max="14855" width="14.28515625" style="85" customWidth="1"/>
    <col min="14856" max="14856" width="19.140625" style="85" customWidth="1"/>
    <col min="14857" max="14857" width="23.42578125" style="85" customWidth="1"/>
    <col min="14858" max="15106" width="9.140625" style="85"/>
    <col min="15107" max="15107" width="13.85546875" style="85" customWidth="1"/>
    <col min="15108" max="15108" width="15.5703125" style="85" customWidth="1"/>
    <col min="15109" max="15109" width="13.7109375" style="85" customWidth="1"/>
    <col min="15110" max="15110" width="18.7109375" style="85" customWidth="1"/>
    <col min="15111" max="15111" width="14.28515625" style="85" customWidth="1"/>
    <col min="15112" max="15112" width="19.140625" style="85" customWidth="1"/>
    <col min="15113" max="15113" width="23.42578125" style="85" customWidth="1"/>
    <col min="15114" max="15362" width="9.140625" style="85"/>
    <col min="15363" max="15363" width="13.85546875" style="85" customWidth="1"/>
    <col min="15364" max="15364" width="15.5703125" style="85" customWidth="1"/>
    <col min="15365" max="15365" width="13.7109375" style="85" customWidth="1"/>
    <col min="15366" max="15366" width="18.7109375" style="85" customWidth="1"/>
    <col min="15367" max="15367" width="14.28515625" style="85" customWidth="1"/>
    <col min="15368" max="15368" width="19.140625" style="85" customWidth="1"/>
    <col min="15369" max="15369" width="23.42578125" style="85" customWidth="1"/>
    <col min="15370" max="15618" width="9.140625" style="85"/>
    <col min="15619" max="15619" width="13.85546875" style="85" customWidth="1"/>
    <col min="15620" max="15620" width="15.5703125" style="85" customWidth="1"/>
    <col min="15621" max="15621" width="13.7109375" style="85" customWidth="1"/>
    <col min="15622" max="15622" width="18.7109375" style="85" customWidth="1"/>
    <col min="15623" max="15623" width="14.28515625" style="85" customWidth="1"/>
    <col min="15624" max="15624" width="19.140625" style="85" customWidth="1"/>
    <col min="15625" max="15625" width="23.42578125" style="85" customWidth="1"/>
    <col min="15626" max="15874" width="9.140625" style="85"/>
    <col min="15875" max="15875" width="13.85546875" style="85" customWidth="1"/>
    <col min="15876" max="15876" width="15.5703125" style="85" customWidth="1"/>
    <col min="15877" max="15877" width="13.7109375" style="85" customWidth="1"/>
    <col min="15878" max="15878" width="18.7109375" style="85" customWidth="1"/>
    <col min="15879" max="15879" width="14.28515625" style="85" customWidth="1"/>
    <col min="15880" max="15880" width="19.140625" style="85" customWidth="1"/>
    <col min="15881" max="15881" width="23.42578125" style="85" customWidth="1"/>
    <col min="15882" max="16130" width="9.140625" style="85"/>
    <col min="16131" max="16131" width="13.85546875" style="85" customWidth="1"/>
    <col min="16132" max="16132" width="15.5703125" style="85" customWidth="1"/>
    <col min="16133" max="16133" width="13.7109375" style="85" customWidth="1"/>
    <col min="16134" max="16134" width="18.7109375" style="85" customWidth="1"/>
    <col min="16135" max="16135" width="14.28515625" style="85" customWidth="1"/>
    <col min="16136" max="16136" width="19.140625" style="85" customWidth="1"/>
    <col min="16137" max="16137" width="23.42578125" style="85" customWidth="1"/>
    <col min="16138" max="16384" width="9.140625" style="85"/>
  </cols>
  <sheetData>
    <row r="1" spans="2:12" ht="5.25" customHeight="1"/>
    <row r="2" spans="2:12" ht="36.75" customHeight="1">
      <c r="B2" s="261" t="s">
        <v>29</v>
      </c>
      <c r="C2" s="261"/>
      <c r="D2" s="261"/>
      <c r="E2" s="261"/>
      <c r="F2" s="261"/>
      <c r="G2" s="261"/>
      <c r="H2" s="261"/>
    </row>
    <row r="3" spans="2:12" ht="28.5" customHeight="1">
      <c r="B3" s="262" t="s">
        <v>243</v>
      </c>
      <c r="C3" s="262"/>
      <c r="D3" s="262"/>
      <c r="E3" s="262"/>
      <c r="F3" s="262"/>
      <c r="G3" s="262"/>
      <c r="H3" s="262"/>
    </row>
    <row r="4" spans="2:12" ht="28.5" customHeight="1" thickBot="1">
      <c r="B4" s="263" t="s">
        <v>244</v>
      </c>
      <c r="C4" s="263"/>
      <c r="D4" s="263"/>
      <c r="E4" s="263"/>
      <c r="F4" s="263"/>
      <c r="G4" s="263"/>
      <c r="H4" s="263"/>
    </row>
    <row r="5" spans="2:12" ht="28.5" customHeight="1" thickBot="1">
      <c r="B5" s="264" t="s">
        <v>259</v>
      </c>
      <c r="C5" s="265"/>
      <c r="D5" s="265"/>
      <c r="E5" s="265"/>
      <c r="F5" s="265"/>
      <c r="G5" s="265"/>
      <c r="H5" s="266"/>
    </row>
    <row r="6" spans="2:12" ht="134.25" customHeight="1">
      <c r="B6" s="267" t="s">
        <v>260</v>
      </c>
      <c r="C6" s="86" t="s">
        <v>261</v>
      </c>
      <c r="D6" s="86" t="s">
        <v>262</v>
      </c>
      <c r="E6" s="86" t="s">
        <v>263</v>
      </c>
      <c r="F6" s="86" t="s">
        <v>264</v>
      </c>
      <c r="G6" s="86" t="s">
        <v>265</v>
      </c>
      <c r="H6" s="87" t="s">
        <v>266</v>
      </c>
    </row>
    <row r="7" spans="2:12" ht="21.75" customHeight="1" thickBot="1">
      <c r="B7" s="268"/>
      <c r="C7" s="88">
        <v>1</v>
      </c>
      <c r="D7" s="88">
        <v>2</v>
      </c>
      <c r="E7" s="88" t="s">
        <v>267</v>
      </c>
      <c r="F7" s="88">
        <v>4</v>
      </c>
      <c r="G7" s="88" t="s">
        <v>268</v>
      </c>
      <c r="H7" s="89"/>
    </row>
    <row r="8" spans="2:12" ht="50.1" customHeight="1" thickBot="1">
      <c r="B8" s="90" t="s">
        <v>269</v>
      </c>
      <c r="C8" s="198">
        <v>6502</v>
      </c>
      <c r="D8" s="199">
        <v>22912</v>
      </c>
      <c r="E8" s="199">
        <f>D8+C8</f>
        <v>29414</v>
      </c>
      <c r="F8" s="199">
        <v>23441</v>
      </c>
      <c r="G8" s="91">
        <f>E8-F8</f>
        <v>5973</v>
      </c>
      <c r="H8" s="90"/>
      <c r="I8" s="92"/>
      <c r="J8" s="93"/>
      <c r="K8" s="94"/>
      <c r="L8" s="94"/>
    </row>
    <row r="9" spans="2:12" s="96" customFormat="1" ht="50.1" customHeight="1" thickBot="1">
      <c r="B9" s="95" t="s">
        <v>270</v>
      </c>
      <c r="C9" s="200">
        <v>2322</v>
      </c>
      <c r="D9" s="199">
        <v>5928</v>
      </c>
      <c r="E9" s="199">
        <f>C9+D9</f>
        <v>8250</v>
      </c>
      <c r="F9" s="199">
        <v>6302</v>
      </c>
      <c r="G9" s="91">
        <f>E9-F9</f>
        <v>1948</v>
      </c>
      <c r="H9" s="95"/>
      <c r="I9" s="92"/>
      <c r="J9" s="93"/>
      <c r="K9" s="94"/>
      <c r="L9" s="94"/>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view="pageBreakPreview" topLeftCell="A25" zoomScaleSheetLayoutView="100" workbookViewId="0">
      <selection sqref="A1:H31"/>
    </sheetView>
  </sheetViews>
  <sheetFormatPr defaultRowHeight="14.25"/>
  <cols>
    <col min="1" max="1" width="4.85546875" style="48" customWidth="1"/>
    <col min="2" max="2" width="31.42578125" style="48" customWidth="1"/>
    <col min="3" max="3" width="22.28515625" style="48" customWidth="1"/>
    <col min="4" max="4" width="17.28515625" style="48" customWidth="1"/>
    <col min="5" max="5" width="17.140625" style="48" customWidth="1"/>
    <col min="6" max="256" width="9.140625" style="48"/>
    <col min="257" max="257" width="4.85546875" style="48" customWidth="1"/>
    <col min="258" max="258" width="31.42578125" style="48" customWidth="1"/>
    <col min="259" max="259" width="22.28515625" style="48" customWidth="1"/>
    <col min="260" max="260" width="17.28515625" style="48" customWidth="1"/>
    <col min="261" max="261" width="17.140625" style="48" customWidth="1"/>
    <col min="262" max="512" width="9.140625" style="48"/>
    <col min="513" max="513" width="4.85546875" style="48" customWidth="1"/>
    <col min="514" max="514" width="31.42578125" style="48" customWidth="1"/>
    <col min="515" max="515" width="22.28515625" style="48" customWidth="1"/>
    <col min="516" max="516" width="17.28515625" style="48" customWidth="1"/>
    <col min="517" max="517" width="17.140625" style="48" customWidth="1"/>
    <col min="518" max="768" width="9.140625" style="48"/>
    <col min="769" max="769" width="4.85546875" style="48" customWidth="1"/>
    <col min="770" max="770" width="31.42578125" style="48" customWidth="1"/>
    <col min="771" max="771" width="22.28515625" style="48" customWidth="1"/>
    <col min="772" max="772" width="17.28515625" style="48" customWidth="1"/>
    <col min="773" max="773" width="17.140625" style="48" customWidth="1"/>
    <col min="774" max="1024" width="9.140625" style="48"/>
    <col min="1025" max="1025" width="4.85546875" style="48" customWidth="1"/>
    <col min="1026" max="1026" width="31.42578125" style="48" customWidth="1"/>
    <col min="1027" max="1027" width="22.28515625" style="48" customWidth="1"/>
    <col min="1028" max="1028" width="17.28515625" style="48" customWidth="1"/>
    <col min="1029" max="1029" width="17.140625" style="48" customWidth="1"/>
    <col min="1030" max="1280" width="9.140625" style="48"/>
    <col min="1281" max="1281" width="4.85546875" style="48" customWidth="1"/>
    <col min="1282" max="1282" width="31.42578125" style="48" customWidth="1"/>
    <col min="1283" max="1283" width="22.28515625" style="48" customWidth="1"/>
    <col min="1284" max="1284" width="17.28515625" style="48" customWidth="1"/>
    <col min="1285" max="1285" width="17.140625" style="48" customWidth="1"/>
    <col min="1286" max="1536" width="9.140625" style="48"/>
    <col min="1537" max="1537" width="4.85546875" style="48" customWidth="1"/>
    <col min="1538" max="1538" width="31.42578125" style="48" customWidth="1"/>
    <col min="1539" max="1539" width="22.28515625" style="48" customWidth="1"/>
    <col min="1540" max="1540" width="17.28515625" style="48" customWidth="1"/>
    <col min="1541" max="1541" width="17.140625" style="48" customWidth="1"/>
    <col min="1542" max="1792" width="9.140625" style="48"/>
    <col min="1793" max="1793" width="4.85546875" style="48" customWidth="1"/>
    <col min="1794" max="1794" width="31.42578125" style="48" customWidth="1"/>
    <col min="1795" max="1795" width="22.28515625" style="48" customWidth="1"/>
    <col min="1796" max="1796" width="17.28515625" style="48" customWidth="1"/>
    <col min="1797" max="1797" width="17.140625" style="48" customWidth="1"/>
    <col min="1798" max="2048" width="9.140625" style="48"/>
    <col min="2049" max="2049" width="4.85546875" style="48" customWidth="1"/>
    <col min="2050" max="2050" width="31.42578125" style="48" customWidth="1"/>
    <col min="2051" max="2051" width="22.28515625" style="48" customWidth="1"/>
    <col min="2052" max="2052" width="17.28515625" style="48" customWidth="1"/>
    <col min="2053" max="2053" width="17.140625" style="48" customWidth="1"/>
    <col min="2054" max="2304" width="9.140625" style="48"/>
    <col min="2305" max="2305" width="4.85546875" style="48" customWidth="1"/>
    <col min="2306" max="2306" width="31.42578125" style="48" customWidth="1"/>
    <col min="2307" max="2307" width="22.28515625" style="48" customWidth="1"/>
    <col min="2308" max="2308" width="17.28515625" style="48" customWidth="1"/>
    <col min="2309" max="2309" width="17.140625" style="48" customWidth="1"/>
    <col min="2310" max="2560" width="9.140625" style="48"/>
    <col min="2561" max="2561" width="4.85546875" style="48" customWidth="1"/>
    <col min="2562" max="2562" width="31.42578125" style="48" customWidth="1"/>
    <col min="2563" max="2563" width="22.28515625" style="48" customWidth="1"/>
    <col min="2564" max="2564" width="17.28515625" style="48" customWidth="1"/>
    <col min="2565" max="2565" width="17.140625" style="48" customWidth="1"/>
    <col min="2566" max="2816" width="9.140625" style="48"/>
    <col min="2817" max="2817" width="4.85546875" style="48" customWidth="1"/>
    <col min="2818" max="2818" width="31.42578125" style="48" customWidth="1"/>
    <col min="2819" max="2819" width="22.28515625" style="48" customWidth="1"/>
    <col min="2820" max="2820" width="17.28515625" style="48" customWidth="1"/>
    <col min="2821" max="2821" width="17.140625" style="48" customWidth="1"/>
    <col min="2822" max="3072" width="9.140625" style="48"/>
    <col min="3073" max="3073" width="4.85546875" style="48" customWidth="1"/>
    <col min="3074" max="3074" width="31.42578125" style="48" customWidth="1"/>
    <col min="3075" max="3075" width="22.28515625" style="48" customWidth="1"/>
    <col min="3076" max="3076" width="17.28515625" style="48" customWidth="1"/>
    <col min="3077" max="3077" width="17.140625" style="48" customWidth="1"/>
    <col min="3078" max="3328" width="9.140625" style="48"/>
    <col min="3329" max="3329" width="4.85546875" style="48" customWidth="1"/>
    <col min="3330" max="3330" width="31.42578125" style="48" customWidth="1"/>
    <col min="3331" max="3331" width="22.28515625" style="48" customWidth="1"/>
    <col min="3332" max="3332" width="17.28515625" style="48" customWidth="1"/>
    <col min="3333" max="3333" width="17.140625" style="48" customWidth="1"/>
    <col min="3334" max="3584" width="9.140625" style="48"/>
    <col min="3585" max="3585" width="4.85546875" style="48" customWidth="1"/>
    <col min="3586" max="3586" width="31.42578125" style="48" customWidth="1"/>
    <col min="3587" max="3587" width="22.28515625" style="48" customWidth="1"/>
    <col min="3588" max="3588" width="17.28515625" style="48" customWidth="1"/>
    <col min="3589" max="3589" width="17.140625" style="48" customWidth="1"/>
    <col min="3590" max="3840" width="9.140625" style="48"/>
    <col min="3841" max="3841" width="4.85546875" style="48" customWidth="1"/>
    <col min="3842" max="3842" width="31.42578125" style="48" customWidth="1"/>
    <col min="3843" max="3843" width="22.28515625" style="48" customWidth="1"/>
    <col min="3844" max="3844" width="17.28515625" style="48" customWidth="1"/>
    <col min="3845" max="3845" width="17.140625" style="48" customWidth="1"/>
    <col min="3846" max="4096" width="9.140625" style="48"/>
    <col min="4097" max="4097" width="4.85546875" style="48" customWidth="1"/>
    <col min="4098" max="4098" width="31.42578125" style="48" customWidth="1"/>
    <col min="4099" max="4099" width="22.28515625" style="48" customWidth="1"/>
    <col min="4100" max="4100" width="17.28515625" style="48" customWidth="1"/>
    <col min="4101" max="4101" width="17.140625" style="48" customWidth="1"/>
    <col min="4102" max="4352" width="9.140625" style="48"/>
    <col min="4353" max="4353" width="4.85546875" style="48" customWidth="1"/>
    <col min="4354" max="4354" width="31.42578125" style="48" customWidth="1"/>
    <col min="4355" max="4355" width="22.28515625" style="48" customWidth="1"/>
    <col min="4356" max="4356" width="17.28515625" style="48" customWidth="1"/>
    <col min="4357" max="4357" width="17.140625" style="48" customWidth="1"/>
    <col min="4358" max="4608" width="9.140625" style="48"/>
    <col min="4609" max="4609" width="4.85546875" style="48" customWidth="1"/>
    <col min="4610" max="4610" width="31.42578125" style="48" customWidth="1"/>
    <col min="4611" max="4611" width="22.28515625" style="48" customWidth="1"/>
    <col min="4612" max="4612" width="17.28515625" style="48" customWidth="1"/>
    <col min="4613" max="4613" width="17.140625" style="48" customWidth="1"/>
    <col min="4614" max="4864" width="9.140625" style="48"/>
    <col min="4865" max="4865" width="4.85546875" style="48" customWidth="1"/>
    <col min="4866" max="4866" width="31.42578125" style="48" customWidth="1"/>
    <col min="4867" max="4867" width="22.28515625" style="48" customWidth="1"/>
    <col min="4868" max="4868" width="17.28515625" style="48" customWidth="1"/>
    <col min="4869" max="4869" width="17.140625" style="48" customWidth="1"/>
    <col min="4870" max="5120" width="9.140625" style="48"/>
    <col min="5121" max="5121" width="4.85546875" style="48" customWidth="1"/>
    <col min="5122" max="5122" width="31.42578125" style="48" customWidth="1"/>
    <col min="5123" max="5123" width="22.28515625" style="48" customWidth="1"/>
    <col min="5124" max="5124" width="17.28515625" style="48" customWidth="1"/>
    <col min="5125" max="5125" width="17.140625" style="48" customWidth="1"/>
    <col min="5126" max="5376" width="9.140625" style="48"/>
    <col min="5377" max="5377" width="4.85546875" style="48" customWidth="1"/>
    <col min="5378" max="5378" width="31.42578125" style="48" customWidth="1"/>
    <col min="5379" max="5379" width="22.28515625" style="48" customWidth="1"/>
    <col min="5380" max="5380" width="17.28515625" style="48" customWidth="1"/>
    <col min="5381" max="5381" width="17.140625" style="48" customWidth="1"/>
    <col min="5382" max="5632" width="9.140625" style="48"/>
    <col min="5633" max="5633" width="4.85546875" style="48" customWidth="1"/>
    <col min="5634" max="5634" width="31.42578125" style="48" customWidth="1"/>
    <col min="5635" max="5635" width="22.28515625" style="48" customWidth="1"/>
    <col min="5636" max="5636" width="17.28515625" style="48" customWidth="1"/>
    <col min="5637" max="5637" width="17.140625" style="48" customWidth="1"/>
    <col min="5638" max="5888" width="9.140625" style="48"/>
    <col min="5889" max="5889" width="4.85546875" style="48" customWidth="1"/>
    <col min="5890" max="5890" width="31.42578125" style="48" customWidth="1"/>
    <col min="5891" max="5891" width="22.28515625" style="48" customWidth="1"/>
    <col min="5892" max="5892" width="17.28515625" style="48" customWidth="1"/>
    <col min="5893" max="5893" width="17.140625" style="48" customWidth="1"/>
    <col min="5894" max="6144" width="9.140625" style="48"/>
    <col min="6145" max="6145" width="4.85546875" style="48" customWidth="1"/>
    <col min="6146" max="6146" width="31.42578125" style="48" customWidth="1"/>
    <col min="6147" max="6147" width="22.28515625" style="48" customWidth="1"/>
    <col min="6148" max="6148" width="17.28515625" style="48" customWidth="1"/>
    <col min="6149" max="6149" width="17.140625" style="48" customWidth="1"/>
    <col min="6150" max="6400" width="9.140625" style="48"/>
    <col min="6401" max="6401" width="4.85546875" style="48" customWidth="1"/>
    <col min="6402" max="6402" width="31.42578125" style="48" customWidth="1"/>
    <col min="6403" max="6403" width="22.28515625" style="48" customWidth="1"/>
    <col min="6404" max="6404" width="17.28515625" style="48" customWidth="1"/>
    <col min="6405" max="6405" width="17.140625" style="48" customWidth="1"/>
    <col min="6406" max="6656" width="9.140625" style="48"/>
    <col min="6657" max="6657" width="4.85546875" style="48" customWidth="1"/>
    <col min="6658" max="6658" width="31.42578125" style="48" customWidth="1"/>
    <col min="6659" max="6659" width="22.28515625" style="48" customWidth="1"/>
    <col min="6660" max="6660" width="17.28515625" style="48" customWidth="1"/>
    <col min="6661" max="6661" width="17.140625" style="48" customWidth="1"/>
    <col min="6662" max="6912" width="9.140625" style="48"/>
    <col min="6913" max="6913" width="4.85546875" style="48" customWidth="1"/>
    <col min="6914" max="6914" width="31.42578125" style="48" customWidth="1"/>
    <col min="6915" max="6915" width="22.28515625" style="48" customWidth="1"/>
    <col min="6916" max="6916" width="17.28515625" style="48" customWidth="1"/>
    <col min="6917" max="6917" width="17.140625" style="48" customWidth="1"/>
    <col min="6918" max="7168" width="9.140625" style="48"/>
    <col min="7169" max="7169" width="4.85546875" style="48" customWidth="1"/>
    <col min="7170" max="7170" width="31.42578125" style="48" customWidth="1"/>
    <col min="7171" max="7171" width="22.28515625" style="48" customWidth="1"/>
    <col min="7172" max="7172" width="17.28515625" style="48" customWidth="1"/>
    <col min="7173" max="7173" width="17.140625" style="48" customWidth="1"/>
    <col min="7174" max="7424" width="9.140625" style="48"/>
    <col min="7425" max="7425" width="4.85546875" style="48" customWidth="1"/>
    <col min="7426" max="7426" width="31.42578125" style="48" customWidth="1"/>
    <col min="7427" max="7427" width="22.28515625" style="48" customWidth="1"/>
    <col min="7428" max="7428" width="17.28515625" style="48" customWidth="1"/>
    <col min="7429" max="7429" width="17.140625" style="48" customWidth="1"/>
    <col min="7430" max="7680" width="9.140625" style="48"/>
    <col min="7681" max="7681" width="4.85546875" style="48" customWidth="1"/>
    <col min="7682" max="7682" width="31.42578125" style="48" customWidth="1"/>
    <col min="7683" max="7683" width="22.28515625" style="48" customWidth="1"/>
    <col min="7684" max="7684" width="17.28515625" style="48" customWidth="1"/>
    <col min="7685" max="7685" width="17.140625" style="48" customWidth="1"/>
    <col min="7686" max="7936" width="9.140625" style="48"/>
    <col min="7937" max="7937" width="4.85546875" style="48" customWidth="1"/>
    <col min="7938" max="7938" width="31.42578125" style="48" customWidth="1"/>
    <col min="7939" max="7939" width="22.28515625" style="48" customWidth="1"/>
    <col min="7940" max="7940" width="17.28515625" style="48" customWidth="1"/>
    <col min="7941" max="7941" width="17.140625" style="48" customWidth="1"/>
    <col min="7942" max="8192" width="9.140625" style="48"/>
    <col min="8193" max="8193" width="4.85546875" style="48" customWidth="1"/>
    <col min="8194" max="8194" width="31.42578125" style="48" customWidth="1"/>
    <col min="8195" max="8195" width="22.28515625" style="48" customWidth="1"/>
    <col min="8196" max="8196" width="17.28515625" style="48" customWidth="1"/>
    <col min="8197" max="8197" width="17.140625" style="48" customWidth="1"/>
    <col min="8198" max="8448" width="9.140625" style="48"/>
    <col min="8449" max="8449" width="4.85546875" style="48" customWidth="1"/>
    <col min="8450" max="8450" width="31.42578125" style="48" customWidth="1"/>
    <col min="8451" max="8451" width="22.28515625" style="48" customWidth="1"/>
    <col min="8452" max="8452" width="17.28515625" style="48" customWidth="1"/>
    <col min="8453" max="8453" width="17.140625" style="48" customWidth="1"/>
    <col min="8454" max="8704" width="9.140625" style="48"/>
    <col min="8705" max="8705" width="4.85546875" style="48" customWidth="1"/>
    <col min="8706" max="8706" width="31.42578125" style="48" customWidth="1"/>
    <col min="8707" max="8707" width="22.28515625" style="48" customWidth="1"/>
    <col min="8708" max="8708" width="17.28515625" style="48" customWidth="1"/>
    <col min="8709" max="8709" width="17.140625" style="48" customWidth="1"/>
    <col min="8710" max="8960" width="9.140625" style="48"/>
    <col min="8961" max="8961" width="4.85546875" style="48" customWidth="1"/>
    <col min="8962" max="8962" width="31.42578125" style="48" customWidth="1"/>
    <col min="8963" max="8963" width="22.28515625" style="48" customWidth="1"/>
    <col min="8964" max="8964" width="17.28515625" style="48" customWidth="1"/>
    <col min="8965" max="8965" width="17.140625" style="48" customWidth="1"/>
    <col min="8966" max="9216" width="9.140625" style="48"/>
    <col min="9217" max="9217" width="4.85546875" style="48" customWidth="1"/>
    <col min="9218" max="9218" width="31.42578125" style="48" customWidth="1"/>
    <col min="9219" max="9219" width="22.28515625" style="48" customWidth="1"/>
    <col min="9220" max="9220" width="17.28515625" style="48" customWidth="1"/>
    <col min="9221" max="9221" width="17.140625" style="48" customWidth="1"/>
    <col min="9222" max="9472" width="9.140625" style="48"/>
    <col min="9473" max="9473" width="4.85546875" style="48" customWidth="1"/>
    <col min="9474" max="9474" width="31.42578125" style="48" customWidth="1"/>
    <col min="9475" max="9475" width="22.28515625" style="48" customWidth="1"/>
    <col min="9476" max="9476" width="17.28515625" style="48" customWidth="1"/>
    <col min="9477" max="9477" width="17.140625" style="48" customWidth="1"/>
    <col min="9478" max="9728" width="9.140625" style="48"/>
    <col min="9729" max="9729" width="4.85546875" style="48" customWidth="1"/>
    <col min="9730" max="9730" width="31.42578125" style="48" customWidth="1"/>
    <col min="9731" max="9731" width="22.28515625" style="48" customWidth="1"/>
    <col min="9732" max="9732" width="17.28515625" style="48" customWidth="1"/>
    <col min="9733" max="9733" width="17.140625" style="48" customWidth="1"/>
    <col min="9734" max="9984" width="9.140625" style="48"/>
    <col min="9985" max="9985" width="4.85546875" style="48" customWidth="1"/>
    <col min="9986" max="9986" width="31.42578125" style="48" customWidth="1"/>
    <col min="9987" max="9987" width="22.28515625" style="48" customWidth="1"/>
    <col min="9988" max="9988" width="17.28515625" style="48" customWidth="1"/>
    <col min="9989" max="9989" width="17.140625" style="48" customWidth="1"/>
    <col min="9990" max="10240" width="9.140625" style="48"/>
    <col min="10241" max="10241" width="4.85546875" style="48" customWidth="1"/>
    <col min="10242" max="10242" width="31.42578125" style="48" customWidth="1"/>
    <col min="10243" max="10243" width="22.28515625" style="48" customWidth="1"/>
    <col min="10244" max="10244" width="17.28515625" style="48" customWidth="1"/>
    <col min="10245" max="10245" width="17.140625" style="48" customWidth="1"/>
    <col min="10246" max="10496" width="9.140625" style="48"/>
    <col min="10497" max="10497" width="4.85546875" style="48" customWidth="1"/>
    <col min="10498" max="10498" width="31.42578125" style="48" customWidth="1"/>
    <col min="10499" max="10499" width="22.28515625" style="48" customWidth="1"/>
    <col min="10500" max="10500" width="17.28515625" style="48" customWidth="1"/>
    <col min="10501" max="10501" width="17.140625" style="48" customWidth="1"/>
    <col min="10502" max="10752" width="9.140625" style="48"/>
    <col min="10753" max="10753" width="4.85546875" style="48" customWidth="1"/>
    <col min="10754" max="10754" width="31.42578125" style="48" customWidth="1"/>
    <col min="10755" max="10755" width="22.28515625" style="48" customWidth="1"/>
    <col min="10756" max="10756" width="17.28515625" style="48" customWidth="1"/>
    <col min="10757" max="10757" width="17.140625" style="48" customWidth="1"/>
    <col min="10758" max="11008" width="9.140625" style="48"/>
    <col min="11009" max="11009" width="4.85546875" style="48" customWidth="1"/>
    <col min="11010" max="11010" width="31.42578125" style="48" customWidth="1"/>
    <col min="11011" max="11011" width="22.28515625" style="48" customWidth="1"/>
    <col min="11012" max="11012" width="17.28515625" style="48" customWidth="1"/>
    <col min="11013" max="11013" width="17.140625" style="48" customWidth="1"/>
    <col min="11014" max="11264" width="9.140625" style="48"/>
    <col min="11265" max="11265" width="4.85546875" style="48" customWidth="1"/>
    <col min="11266" max="11266" width="31.42578125" style="48" customWidth="1"/>
    <col min="11267" max="11267" width="22.28515625" style="48" customWidth="1"/>
    <col min="11268" max="11268" width="17.28515625" style="48" customWidth="1"/>
    <col min="11269" max="11269" width="17.140625" style="48" customWidth="1"/>
    <col min="11270" max="11520" width="9.140625" style="48"/>
    <col min="11521" max="11521" width="4.85546875" style="48" customWidth="1"/>
    <col min="11522" max="11522" width="31.42578125" style="48" customWidth="1"/>
    <col min="11523" max="11523" width="22.28515625" style="48" customWidth="1"/>
    <col min="11524" max="11524" width="17.28515625" style="48" customWidth="1"/>
    <col min="11525" max="11525" width="17.140625" style="48" customWidth="1"/>
    <col min="11526" max="11776" width="9.140625" style="48"/>
    <col min="11777" max="11777" width="4.85546875" style="48" customWidth="1"/>
    <col min="11778" max="11778" width="31.42578125" style="48" customWidth="1"/>
    <col min="11779" max="11779" width="22.28515625" style="48" customWidth="1"/>
    <col min="11780" max="11780" width="17.28515625" style="48" customWidth="1"/>
    <col min="11781" max="11781" width="17.140625" style="48" customWidth="1"/>
    <col min="11782" max="12032" width="9.140625" style="48"/>
    <col min="12033" max="12033" width="4.85546875" style="48" customWidth="1"/>
    <col min="12034" max="12034" width="31.42578125" style="48" customWidth="1"/>
    <col min="12035" max="12035" width="22.28515625" style="48" customWidth="1"/>
    <col min="12036" max="12036" width="17.28515625" style="48" customWidth="1"/>
    <col min="12037" max="12037" width="17.140625" style="48" customWidth="1"/>
    <col min="12038" max="12288" width="9.140625" style="48"/>
    <col min="12289" max="12289" width="4.85546875" style="48" customWidth="1"/>
    <col min="12290" max="12290" width="31.42578125" style="48" customWidth="1"/>
    <col min="12291" max="12291" width="22.28515625" style="48" customWidth="1"/>
    <col min="12292" max="12292" width="17.28515625" style="48" customWidth="1"/>
    <col min="12293" max="12293" width="17.140625" style="48" customWidth="1"/>
    <col min="12294" max="12544" width="9.140625" style="48"/>
    <col min="12545" max="12545" width="4.85546875" style="48" customWidth="1"/>
    <col min="12546" max="12546" width="31.42578125" style="48" customWidth="1"/>
    <col min="12547" max="12547" width="22.28515625" style="48" customWidth="1"/>
    <col min="12548" max="12548" width="17.28515625" style="48" customWidth="1"/>
    <col min="12549" max="12549" width="17.140625" style="48" customWidth="1"/>
    <col min="12550" max="12800" width="9.140625" style="48"/>
    <col min="12801" max="12801" width="4.85546875" style="48" customWidth="1"/>
    <col min="12802" max="12802" width="31.42578125" style="48" customWidth="1"/>
    <col min="12803" max="12803" width="22.28515625" style="48" customWidth="1"/>
    <col min="12804" max="12804" width="17.28515625" style="48" customWidth="1"/>
    <col min="12805" max="12805" width="17.140625" style="48" customWidth="1"/>
    <col min="12806" max="13056" width="9.140625" style="48"/>
    <col min="13057" max="13057" width="4.85546875" style="48" customWidth="1"/>
    <col min="13058" max="13058" width="31.42578125" style="48" customWidth="1"/>
    <col min="13059" max="13059" width="22.28515625" style="48" customWidth="1"/>
    <col min="13060" max="13060" width="17.28515625" style="48" customWidth="1"/>
    <col min="13061" max="13061" width="17.140625" style="48" customWidth="1"/>
    <col min="13062" max="13312" width="9.140625" style="48"/>
    <col min="13313" max="13313" width="4.85546875" style="48" customWidth="1"/>
    <col min="13314" max="13314" width="31.42578125" style="48" customWidth="1"/>
    <col min="13315" max="13315" width="22.28515625" style="48" customWidth="1"/>
    <col min="13316" max="13316" width="17.28515625" style="48" customWidth="1"/>
    <col min="13317" max="13317" width="17.140625" style="48" customWidth="1"/>
    <col min="13318" max="13568" width="9.140625" style="48"/>
    <col min="13569" max="13569" width="4.85546875" style="48" customWidth="1"/>
    <col min="13570" max="13570" width="31.42578125" style="48" customWidth="1"/>
    <col min="13571" max="13571" width="22.28515625" style="48" customWidth="1"/>
    <col min="13572" max="13572" width="17.28515625" style="48" customWidth="1"/>
    <col min="13573" max="13573" width="17.140625" style="48" customWidth="1"/>
    <col min="13574" max="13824" width="9.140625" style="48"/>
    <col min="13825" max="13825" width="4.85546875" style="48" customWidth="1"/>
    <col min="13826" max="13826" width="31.42578125" style="48" customWidth="1"/>
    <col min="13827" max="13827" width="22.28515625" style="48" customWidth="1"/>
    <col min="13828" max="13828" width="17.28515625" style="48" customWidth="1"/>
    <col min="13829" max="13829" width="17.140625" style="48" customWidth="1"/>
    <col min="13830" max="14080" width="9.140625" style="48"/>
    <col min="14081" max="14081" width="4.85546875" style="48" customWidth="1"/>
    <col min="14082" max="14082" width="31.42578125" style="48" customWidth="1"/>
    <col min="14083" max="14083" width="22.28515625" style="48" customWidth="1"/>
    <col min="14084" max="14084" width="17.28515625" style="48" customWidth="1"/>
    <col min="14085" max="14085" width="17.140625" style="48" customWidth="1"/>
    <col min="14086" max="14336" width="9.140625" style="48"/>
    <col min="14337" max="14337" width="4.85546875" style="48" customWidth="1"/>
    <col min="14338" max="14338" width="31.42578125" style="48" customWidth="1"/>
    <col min="14339" max="14339" width="22.28515625" style="48" customWidth="1"/>
    <col min="14340" max="14340" width="17.28515625" style="48" customWidth="1"/>
    <col min="14341" max="14341" width="17.140625" style="48" customWidth="1"/>
    <col min="14342" max="14592" width="9.140625" style="48"/>
    <col min="14593" max="14593" width="4.85546875" style="48" customWidth="1"/>
    <col min="14594" max="14594" width="31.42578125" style="48" customWidth="1"/>
    <col min="14595" max="14595" width="22.28515625" style="48" customWidth="1"/>
    <col min="14596" max="14596" width="17.28515625" style="48" customWidth="1"/>
    <col min="14597" max="14597" width="17.140625" style="48" customWidth="1"/>
    <col min="14598" max="14848" width="9.140625" style="48"/>
    <col min="14849" max="14849" width="4.85546875" style="48" customWidth="1"/>
    <col min="14850" max="14850" width="31.42578125" style="48" customWidth="1"/>
    <col min="14851" max="14851" width="22.28515625" style="48" customWidth="1"/>
    <col min="14852" max="14852" width="17.28515625" style="48" customWidth="1"/>
    <col min="14853" max="14853" width="17.140625" style="48" customWidth="1"/>
    <col min="14854" max="15104" width="9.140625" style="48"/>
    <col min="15105" max="15105" width="4.85546875" style="48" customWidth="1"/>
    <col min="15106" max="15106" width="31.42578125" style="48" customWidth="1"/>
    <col min="15107" max="15107" width="22.28515625" style="48" customWidth="1"/>
    <col min="15108" max="15108" width="17.28515625" style="48" customWidth="1"/>
    <col min="15109" max="15109" width="17.140625" style="48" customWidth="1"/>
    <col min="15110" max="15360" width="9.140625" style="48"/>
    <col min="15361" max="15361" width="4.85546875" style="48" customWidth="1"/>
    <col min="15362" max="15362" width="31.42578125" style="48" customWidth="1"/>
    <col min="15363" max="15363" width="22.28515625" style="48" customWidth="1"/>
    <col min="15364" max="15364" width="17.28515625" style="48" customWidth="1"/>
    <col min="15365" max="15365" width="17.140625" style="48" customWidth="1"/>
    <col min="15366" max="15616" width="9.140625" style="48"/>
    <col min="15617" max="15617" width="4.85546875" style="48" customWidth="1"/>
    <col min="15618" max="15618" width="31.42578125" style="48" customWidth="1"/>
    <col min="15619" max="15619" width="22.28515625" style="48" customWidth="1"/>
    <col min="15620" max="15620" width="17.28515625" style="48" customWidth="1"/>
    <col min="15621" max="15621" width="17.140625" style="48" customWidth="1"/>
    <col min="15622" max="15872" width="9.140625" style="48"/>
    <col min="15873" max="15873" width="4.85546875" style="48" customWidth="1"/>
    <col min="15874" max="15874" width="31.42578125" style="48" customWidth="1"/>
    <col min="15875" max="15875" width="22.28515625" style="48" customWidth="1"/>
    <col min="15876" max="15876" width="17.28515625" style="48" customWidth="1"/>
    <col min="15877" max="15877" width="17.140625" style="48" customWidth="1"/>
    <col min="15878" max="16128" width="9.140625" style="48"/>
    <col min="16129" max="16129" width="4.85546875" style="48" customWidth="1"/>
    <col min="16130" max="16130" width="31.42578125" style="48" customWidth="1"/>
    <col min="16131" max="16131" width="22.28515625" style="48" customWidth="1"/>
    <col min="16132" max="16132" width="17.28515625" style="48" customWidth="1"/>
    <col min="16133" max="16133" width="17.140625" style="48" customWidth="1"/>
    <col min="16134" max="16384" width="9.140625" style="48"/>
  </cols>
  <sheetData>
    <row r="1" spans="1:8" s="47" customFormat="1" ht="18">
      <c r="A1" s="243" t="str">
        <f>'[27]MG COVER PAGE'!A1</f>
        <v>Name of Distribution Licensee: M G V C L</v>
      </c>
      <c r="B1" s="243"/>
      <c r="C1" s="243"/>
      <c r="D1" s="243"/>
      <c r="E1" s="243"/>
    </row>
    <row r="2" spans="1:8" s="47" customFormat="1" ht="18">
      <c r="A2" s="243" t="str">
        <f>'[27]MG COVER PAGE'!A2</f>
        <v>Quarter :   Q-III  (Oct-Nov-Dec-2024)</v>
      </c>
      <c r="B2" s="243"/>
      <c r="C2" s="243"/>
      <c r="D2" s="243"/>
      <c r="E2" s="243"/>
    </row>
    <row r="3" spans="1:8" s="47" customFormat="1" ht="18">
      <c r="A3" s="243" t="str">
        <f>'[27]MG COVER PAGE'!A3</f>
        <v>Year: 2024-25</v>
      </c>
      <c r="B3" s="243"/>
      <c r="C3" s="243"/>
      <c r="D3" s="243"/>
      <c r="E3" s="243"/>
    </row>
    <row r="4" spans="1:8" s="131" customFormat="1" ht="18">
      <c r="A4" s="112" t="s">
        <v>312</v>
      </c>
      <c r="B4" s="113"/>
      <c r="C4" s="113"/>
      <c r="D4" s="113"/>
      <c r="E4" s="113"/>
    </row>
    <row r="5" spans="1:8" s="133" customFormat="1" ht="19.5" customHeight="1">
      <c r="A5" s="274" t="s">
        <v>313</v>
      </c>
      <c r="B5" s="274"/>
      <c r="C5" s="274"/>
      <c r="D5" s="274"/>
      <c r="E5" s="274"/>
      <c r="F5" s="132"/>
    </row>
    <row r="6" spans="1:8" s="133" customFormat="1" ht="15">
      <c r="A6" s="275" t="s">
        <v>314</v>
      </c>
      <c r="B6" s="269" t="s">
        <v>315</v>
      </c>
      <c r="C6" s="134" t="s">
        <v>316</v>
      </c>
      <c r="D6" s="269" t="s">
        <v>317</v>
      </c>
      <c r="E6" s="270" t="s">
        <v>318</v>
      </c>
      <c r="F6" s="269" t="s">
        <v>319</v>
      </c>
      <c r="G6" s="270" t="s">
        <v>318</v>
      </c>
      <c r="H6" s="40" t="s">
        <v>318</v>
      </c>
    </row>
    <row r="7" spans="1:8" s="133" customFormat="1" ht="45" customHeight="1">
      <c r="A7" s="275"/>
      <c r="B7" s="269"/>
      <c r="C7" s="135" t="s">
        <v>320</v>
      </c>
      <c r="D7" s="135" t="s">
        <v>321</v>
      </c>
      <c r="E7" s="135" t="s">
        <v>322</v>
      </c>
      <c r="F7" s="135" t="s">
        <v>323</v>
      </c>
      <c r="G7" s="135" t="s">
        <v>324</v>
      </c>
      <c r="H7" s="135" t="s">
        <v>325</v>
      </c>
    </row>
    <row r="8" spans="1:8" s="133" customFormat="1" ht="48">
      <c r="A8" s="136">
        <v>1</v>
      </c>
      <c r="B8" s="137" t="s">
        <v>326</v>
      </c>
      <c r="C8" s="136" t="s">
        <v>327</v>
      </c>
      <c r="D8" s="138">
        <v>0</v>
      </c>
      <c r="E8" s="138">
        <v>0</v>
      </c>
      <c r="F8" s="138">
        <v>0</v>
      </c>
      <c r="G8" s="138">
        <v>0</v>
      </c>
      <c r="H8" s="138">
        <v>0</v>
      </c>
    </row>
    <row r="9" spans="1:8" s="133" customFormat="1" ht="120">
      <c r="A9" s="136">
        <v>2</v>
      </c>
      <c r="B9" s="137" t="s">
        <v>328</v>
      </c>
      <c r="C9" s="137" t="s">
        <v>329</v>
      </c>
      <c r="D9" s="138">
        <v>0</v>
      </c>
      <c r="E9" s="138">
        <v>0</v>
      </c>
      <c r="F9" s="138">
        <v>0</v>
      </c>
      <c r="G9" s="138">
        <v>0</v>
      </c>
      <c r="H9" s="138">
        <v>0</v>
      </c>
    </row>
    <row r="10" spans="1:8" s="133" customFormat="1" ht="84">
      <c r="A10" s="136">
        <v>3</v>
      </c>
      <c r="B10" s="137" t="s">
        <v>330</v>
      </c>
      <c r="C10" s="137" t="s">
        <v>329</v>
      </c>
      <c r="D10" s="138">
        <v>0</v>
      </c>
      <c r="E10" s="138">
        <v>0</v>
      </c>
      <c r="F10" s="138">
        <v>0</v>
      </c>
      <c r="G10" s="138">
        <v>0</v>
      </c>
      <c r="H10" s="138">
        <v>0</v>
      </c>
    </row>
    <row r="11" spans="1:8" s="133" customFormat="1" ht="84">
      <c r="A11" s="136">
        <v>4</v>
      </c>
      <c r="B11" s="137" t="s">
        <v>331</v>
      </c>
      <c r="C11" s="137" t="s">
        <v>329</v>
      </c>
      <c r="D11" s="138">
        <v>0</v>
      </c>
      <c r="E11" s="138">
        <v>0</v>
      </c>
      <c r="F11" s="138">
        <v>0</v>
      </c>
      <c r="G11" s="138">
        <v>0</v>
      </c>
      <c r="H11" s="138">
        <v>0</v>
      </c>
    </row>
    <row r="12" spans="1:8" s="133" customFormat="1" ht="24">
      <c r="A12" s="136">
        <v>5</v>
      </c>
      <c r="B12" s="136" t="s">
        <v>332</v>
      </c>
      <c r="C12" s="137" t="s">
        <v>329</v>
      </c>
      <c r="D12" s="138">
        <v>0</v>
      </c>
      <c r="E12" s="138">
        <v>0</v>
      </c>
      <c r="F12" s="138">
        <v>0</v>
      </c>
      <c r="G12" s="138">
        <v>0</v>
      </c>
      <c r="H12" s="138">
        <v>0</v>
      </c>
    </row>
    <row r="13" spans="1:8" s="133" customFormat="1" ht="24">
      <c r="A13" s="136">
        <v>6</v>
      </c>
      <c r="B13" s="137" t="s">
        <v>333</v>
      </c>
      <c r="C13" s="271" t="s">
        <v>329</v>
      </c>
      <c r="D13" s="138">
        <v>0</v>
      </c>
      <c r="E13" s="138">
        <v>0</v>
      </c>
      <c r="F13" s="138">
        <v>0</v>
      </c>
      <c r="G13" s="138">
        <v>0</v>
      </c>
      <c r="H13" s="138">
        <v>0</v>
      </c>
    </row>
    <row r="14" spans="1:8" s="133" customFormat="1" ht="15">
      <c r="A14" s="136">
        <v>7</v>
      </c>
      <c r="B14" s="136" t="s">
        <v>334</v>
      </c>
      <c r="C14" s="272"/>
      <c r="D14" s="138">
        <v>0</v>
      </c>
      <c r="E14" s="138">
        <v>0</v>
      </c>
      <c r="F14" s="138">
        <v>0</v>
      </c>
      <c r="G14" s="138">
        <v>0</v>
      </c>
      <c r="H14" s="138">
        <v>0</v>
      </c>
    </row>
    <row r="15" spans="1:8" s="133" customFormat="1" ht="24">
      <c r="A15" s="136">
        <v>8</v>
      </c>
      <c r="B15" s="137" t="s">
        <v>335</v>
      </c>
      <c r="C15" s="272"/>
      <c r="D15" s="138">
        <v>0</v>
      </c>
      <c r="E15" s="138">
        <v>0</v>
      </c>
      <c r="F15" s="138">
        <v>0</v>
      </c>
      <c r="G15" s="138">
        <v>0</v>
      </c>
      <c r="H15" s="138">
        <v>0</v>
      </c>
    </row>
    <row r="16" spans="1:8" s="133" customFormat="1" ht="36">
      <c r="A16" s="136">
        <v>9</v>
      </c>
      <c r="B16" s="137" t="s">
        <v>336</v>
      </c>
      <c r="C16" s="273"/>
      <c r="D16" s="138">
        <v>0</v>
      </c>
      <c r="E16" s="138">
        <v>0</v>
      </c>
      <c r="F16" s="138">
        <v>0</v>
      </c>
      <c r="G16" s="138">
        <v>0</v>
      </c>
      <c r="H16" s="138">
        <v>0</v>
      </c>
    </row>
    <row r="17" spans="1:8" s="133" customFormat="1" ht="48">
      <c r="A17" s="136">
        <v>10</v>
      </c>
      <c r="B17" s="137" t="s">
        <v>337</v>
      </c>
      <c r="C17" s="137" t="s">
        <v>329</v>
      </c>
      <c r="D17" s="138">
        <v>0</v>
      </c>
      <c r="E17" s="138">
        <v>0</v>
      </c>
      <c r="F17" s="138">
        <v>0</v>
      </c>
      <c r="G17" s="138">
        <v>0</v>
      </c>
      <c r="H17" s="138">
        <v>0</v>
      </c>
    </row>
    <row r="18" spans="1:8" s="133" customFormat="1" ht="36">
      <c r="A18" s="136">
        <v>11</v>
      </c>
      <c r="B18" s="137" t="s">
        <v>338</v>
      </c>
      <c r="C18" s="137" t="s">
        <v>329</v>
      </c>
      <c r="D18" s="138">
        <v>0</v>
      </c>
      <c r="E18" s="138">
        <v>0</v>
      </c>
      <c r="F18" s="138">
        <v>0</v>
      </c>
      <c r="G18" s="138">
        <v>0</v>
      </c>
      <c r="H18" s="138">
        <v>0</v>
      </c>
    </row>
    <row r="19" spans="1:8" s="133" customFormat="1" ht="24">
      <c r="A19" s="136">
        <v>12</v>
      </c>
      <c r="B19" s="136" t="s">
        <v>339</v>
      </c>
      <c r="C19" s="137" t="s">
        <v>329</v>
      </c>
      <c r="D19" s="138">
        <v>0</v>
      </c>
      <c r="E19" s="138">
        <v>0</v>
      </c>
      <c r="F19" s="138">
        <v>0</v>
      </c>
      <c r="G19" s="138">
        <v>0</v>
      </c>
      <c r="H19" s="138">
        <v>0</v>
      </c>
    </row>
    <row r="20" spans="1:8" s="133" customFormat="1" ht="84">
      <c r="A20" s="136">
        <v>13</v>
      </c>
      <c r="B20" s="136" t="s">
        <v>340</v>
      </c>
      <c r="C20" s="137" t="s">
        <v>341</v>
      </c>
      <c r="D20" s="138">
        <v>0</v>
      </c>
      <c r="E20" s="138">
        <v>0</v>
      </c>
      <c r="F20" s="138">
        <v>0</v>
      </c>
      <c r="G20" s="138">
        <v>0</v>
      </c>
      <c r="H20" s="138">
        <v>0</v>
      </c>
    </row>
    <row r="21" spans="1:8" ht="120">
      <c r="A21" s="136">
        <v>14</v>
      </c>
      <c r="B21" s="136" t="s">
        <v>342</v>
      </c>
      <c r="C21" s="137" t="s">
        <v>343</v>
      </c>
      <c r="D21" s="138">
        <v>0</v>
      </c>
      <c r="E21" s="138">
        <v>0</v>
      </c>
      <c r="F21" s="138">
        <v>0</v>
      </c>
      <c r="G21" s="138">
        <v>0</v>
      </c>
      <c r="H21" s="138">
        <v>0</v>
      </c>
    </row>
    <row r="22" spans="1:8" ht="72">
      <c r="A22" s="136">
        <v>15</v>
      </c>
      <c r="B22" s="137" t="s">
        <v>344</v>
      </c>
      <c r="C22" s="137" t="s">
        <v>345</v>
      </c>
      <c r="D22" s="138">
        <v>0</v>
      </c>
      <c r="E22" s="138">
        <v>0</v>
      </c>
      <c r="F22" s="138">
        <v>0</v>
      </c>
      <c r="G22" s="138">
        <v>0</v>
      </c>
      <c r="H22" s="138">
        <v>0</v>
      </c>
    </row>
    <row r="23" spans="1:8" ht="96">
      <c r="A23" s="136">
        <v>16</v>
      </c>
      <c r="B23" s="137" t="s">
        <v>346</v>
      </c>
      <c r="C23" s="271" t="s">
        <v>347</v>
      </c>
      <c r="D23" s="138">
        <v>0</v>
      </c>
      <c r="E23" s="138">
        <v>0</v>
      </c>
      <c r="F23" s="138">
        <v>0</v>
      </c>
      <c r="G23" s="138">
        <v>0</v>
      </c>
      <c r="H23" s="138">
        <v>0</v>
      </c>
    </row>
    <row r="24" spans="1:8" ht="48">
      <c r="A24" s="136">
        <v>17</v>
      </c>
      <c r="B24" s="137" t="s">
        <v>348</v>
      </c>
      <c r="C24" s="272"/>
      <c r="D24" s="138">
        <v>0</v>
      </c>
      <c r="E24" s="138">
        <v>0</v>
      </c>
      <c r="F24" s="138">
        <v>0</v>
      </c>
      <c r="G24" s="138">
        <v>0</v>
      </c>
      <c r="H24" s="138">
        <v>0</v>
      </c>
    </row>
    <row r="25" spans="1:8" ht="36">
      <c r="A25" s="136">
        <v>18</v>
      </c>
      <c r="B25" s="137" t="s">
        <v>349</v>
      </c>
      <c r="C25" s="272"/>
      <c r="D25" s="138">
        <v>0</v>
      </c>
      <c r="E25" s="138">
        <v>0</v>
      </c>
      <c r="F25" s="138">
        <v>0</v>
      </c>
      <c r="G25" s="138">
        <v>0</v>
      </c>
      <c r="H25" s="138">
        <v>0</v>
      </c>
    </row>
    <row r="26" spans="1:8" ht="48">
      <c r="A26" s="136">
        <v>19</v>
      </c>
      <c r="B26" s="137" t="s">
        <v>350</v>
      </c>
      <c r="C26" s="272"/>
      <c r="D26" s="138">
        <v>0</v>
      </c>
      <c r="E26" s="138">
        <v>0</v>
      </c>
      <c r="F26" s="138">
        <v>0</v>
      </c>
      <c r="G26" s="138">
        <v>0</v>
      </c>
      <c r="H26" s="138">
        <v>0</v>
      </c>
    </row>
    <row r="27" spans="1:8" ht="48">
      <c r="A27" s="136">
        <v>20</v>
      </c>
      <c r="B27" s="137" t="s">
        <v>351</v>
      </c>
      <c r="C27" s="273"/>
      <c r="D27" s="138">
        <v>0</v>
      </c>
      <c r="E27" s="138">
        <v>0</v>
      </c>
      <c r="F27" s="138">
        <v>0</v>
      </c>
      <c r="G27" s="138">
        <v>0</v>
      </c>
      <c r="H27" s="138">
        <v>0</v>
      </c>
    </row>
    <row r="28" spans="1:8" ht="60">
      <c r="A28" s="136">
        <v>21</v>
      </c>
      <c r="B28" s="136" t="s">
        <v>352</v>
      </c>
      <c r="C28" s="137" t="s">
        <v>353</v>
      </c>
      <c r="D28" s="138">
        <v>0</v>
      </c>
      <c r="E28" s="138">
        <v>0</v>
      </c>
      <c r="F28" s="138">
        <v>0</v>
      </c>
      <c r="G28" s="138">
        <v>0</v>
      </c>
      <c r="H28" s="138">
        <v>0</v>
      </c>
    </row>
    <row r="29" spans="1:8" ht="60">
      <c r="A29" s="136">
        <v>22</v>
      </c>
      <c r="B29" s="137" t="s">
        <v>354</v>
      </c>
      <c r="C29" s="137" t="s">
        <v>355</v>
      </c>
      <c r="D29" s="138">
        <v>0</v>
      </c>
      <c r="E29" s="138">
        <v>0</v>
      </c>
      <c r="F29" s="138">
        <v>0</v>
      </c>
      <c r="G29" s="138">
        <v>0</v>
      </c>
      <c r="H29" s="138">
        <v>0</v>
      </c>
    </row>
    <row r="30" spans="1:8" ht="24">
      <c r="A30" s="136">
        <v>23</v>
      </c>
      <c r="B30" s="137" t="s">
        <v>356</v>
      </c>
      <c r="C30" s="136" t="s">
        <v>357</v>
      </c>
      <c r="D30" s="138">
        <v>0</v>
      </c>
      <c r="E30" s="138">
        <v>0</v>
      </c>
      <c r="F30" s="138">
        <v>0</v>
      </c>
      <c r="G30" s="138">
        <v>0</v>
      </c>
      <c r="H30" s="138">
        <v>0</v>
      </c>
    </row>
    <row r="31" spans="1:8" ht="36">
      <c r="A31" s="136">
        <v>24</v>
      </c>
      <c r="B31" s="137" t="s">
        <v>358</v>
      </c>
      <c r="C31" s="137" t="s">
        <v>359</v>
      </c>
      <c r="D31" s="138">
        <v>0</v>
      </c>
      <c r="E31" s="138">
        <v>0</v>
      </c>
      <c r="F31" s="138">
        <v>0</v>
      </c>
      <c r="G31" s="138">
        <v>0</v>
      </c>
      <c r="H31" s="138">
        <v>0</v>
      </c>
    </row>
  </sheetData>
  <mergeCells count="10">
    <mergeCell ref="F6:G6"/>
    <mergeCell ref="C13:C16"/>
    <mergeCell ref="C23:C27"/>
    <mergeCell ref="A1:E1"/>
    <mergeCell ref="A2:E2"/>
    <mergeCell ref="A3:E3"/>
    <mergeCell ref="A5:E5"/>
    <mergeCell ref="A6:A7"/>
    <mergeCell ref="B6:B7"/>
    <mergeCell ref="D6:E6"/>
  </mergeCells>
  <printOptions horizontalCentered="1" verticalCentered="1"/>
  <pageMargins left="0.45" right="0.45" top="0.5" bottom="0.5" header="0.3" footer="0.3"/>
  <pageSetup paperSize="9" scale="90" orientation="landscape" r:id="rId1"/>
  <headerFooter>
    <oddFooter>&amp;L&amp;A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selection sqref="A1:I6"/>
    </sheetView>
  </sheetViews>
  <sheetFormatPr defaultRowHeight="15"/>
  <sheetData>
    <row r="1" spans="1:9">
      <c r="A1" s="276" t="s">
        <v>360</v>
      </c>
      <c r="B1" s="277"/>
      <c r="C1" s="277"/>
      <c r="D1" s="277"/>
      <c r="E1" s="277"/>
      <c r="F1" s="277"/>
      <c r="G1" s="277"/>
      <c r="H1" s="277"/>
      <c r="I1" s="277"/>
    </row>
    <row r="2" spans="1:9" ht="192">
      <c r="A2" s="139" t="s">
        <v>314</v>
      </c>
      <c r="B2" s="139" t="s">
        <v>361</v>
      </c>
      <c r="C2" s="139" t="s">
        <v>362</v>
      </c>
      <c r="D2" s="139" t="s">
        <v>363</v>
      </c>
      <c r="E2" s="139" t="s">
        <v>364</v>
      </c>
      <c r="F2" s="139" t="s">
        <v>365</v>
      </c>
      <c r="G2" s="139" t="s">
        <v>366</v>
      </c>
      <c r="H2" s="139" t="s">
        <v>367</v>
      </c>
      <c r="I2" s="139" t="s">
        <v>368</v>
      </c>
    </row>
    <row r="3" spans="1:9">
      <c r="A3" s="40" t="s">
        <v>318</v>
      </c>
      <c r="B3" s="138">
        <v>0</v>
      </c>
      <c r="C3" s="138">
        <v>0</v>
      </c>
      <c r="D3" s="138">
        <v>0</v>
      </c>
      <c r="E3" s="138">
        <v>0</v>
      </c>
      <c r="F3" s="138">
        <v>0</v>
      </c>
      <c r="G3" s="138">
        <v>0</v>
      </c>
      <c r="H3" s="138">
        <v>0</v>
      </c>
      <c r="I3" s="138">
        <v>0</v>
      </c>
    </row>
    <row r="4" spans="1:9">
      <c r="A4" s="40" t="s">
        <v>318</v>
      </c>
      <c r="B4" s="138" t="s">
        <v>318</v>
      </c>
      <c r="C4" s="138" t="s">
        <v>318</v>
      </c>
      <c r="D4" s="138" t="s">
        <v>318</v>
      </c>
      <c r="E4" s="138" t="s">
        <v>318</v>
      </c>
      <c r="F4" s="138" t="s">
        <v>318</v>
      </c>
      <c r="G4" s="138" t="s">
        <v>318</v>
      </c>
      <c r="H4" s="138" t="s">
        <v>318</v>
      </c>
      <c r="I4" s="138" t="s">
        <v>318</v>
      </c>
    </row>
    <row r="5" spans="1:9">
      <c r="A5" s="40" t="s">
        <v>318</v>
      </c>
      <c r="B5" s="138" t="s">
        <v>318</v>
      </c>
      <c r="C5" s="138" t="s">
        <v>318</v>
      </c>
      <c r="D5" s="138" t="s">
        <v>318</v>
      </c>
      <c r="E5" s="138" t="s">
        <v>318</v>
      </c>
      <c r="F5" s="138" t="s">
        <v>318</v>
      </c>
      <c r="G5" s="138" t="s">
        <v>318</v>
      </c>
      <c r="H5" s="138" t="s">
        <v>318</v>
      </c>
      <c r="I5" s="138" t="s">
        <v>318</v>
      </c>
    </row>
    <row r="6" spans="1:9">
      <c r="A6" s="40" t="s">
        <v>318</v>
      </c>
      <c r="B6" s="138" t="s">
        <v>318</v>
      </c>
      <c r="C6" s="138" t="s">
        <v>318</v>
      </c>
      <c r="D6" s="138" t="s">
        <v>318</v>
      </c>
      <c r="E6" s="138" t="s">
        <v>318</v>
      </c>
      <c r="F6" s="138" t="s">
        <v>318</v>
      </c>
      <c r="G6" s="138" t="s">
        <v>318</v>
      </c>
      <c r="H6" s="138" t="s">
        <v>318</v>
      </c>
      <c r="I6" s="138" t="s">
        <v>318</v>
      </c>
    </row>
  </sheetData>
  <mergeCells count="1">
    <mergeCell ref="A1:I1"/>
  </mergeCells>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55" zoomScaleNormal="55" workbookViewId="0">
      <selection sqref="A1:E10"/>
    </sheetView>
  </sheetViews>
  <sheetFormatPr defaultRowHeight="15"/>
  <cols>
    <col min="1" max="5" width="39.5703125" customWidth="1"/>
    <col min="6" max="6" width="22.7109375" customWidth="1"/>
    <col min="7" max="7" width="22.140625" customWidth="1"/>
  </cols>
  <sheetData>
    <row r="1" spans="1:5" ht="26.25" customHeight="1">
      <c r="A1" s="278" t="s">
        <v>415</v>
      </c>
      <c r="B1" s="278"/>
      <c r="C1" s="278"/>
      <c r="D1" s="278"/>
      <c r="E1" s="278"/>
    </row>
    <row r="2" spans="1:5" ht="26.25" customHeight="1">
      <c r="A2" s="278"/>
      <c r="B2" s="278"/>
      <c r="C2" s="278"/>
      <c r="D2" s="278"/>
      <c r="E2" s="278"/>
    </row>
    <row r="3" spans="1:5" ht="25.5">
      <c r="A3" s="279" t="s">
        <v>416</v>
      </c>
      <c r="B3" s="279"/>
      <c r="C3" s="279"/>
      <c r="D3" s="279"/>
      <c r="E3" s="279"/>
    </row>
    <row r="4" spans="1:5" s="192" customFormat="1" ht="96" customHeight="1">
      <c r="A4" s="201" t="s">
        <v>417</v>
      </c>
      <c r="B4" s="201" t="s">
        <v>418</v>
      </c>
      <c r="C4" s="201" t="s">
        <v>419</v>
      </c>
      <c r="D4" s="201" t="s">
        <v>420</v>
      </c>
      <c r="E4" s="201" t="s">
        <v>421</v>
      </c>
    </row>
    <row r="5" spans="1:5" ht="20.25" hidden="1">
      <c r="A5" s="202">
        <v>194</v>
      </c>
      <c r="B5" s="202">
        <v>194</v>
      </c>
      <c r="C5" s="202"/>
      <c r="D5" s="202"/>
      <c r="E5" s="202"/>
    </row>
    <row r="6" spans="1:5" ht="20.25" hidden="1">
      <c r="A6" s="202">
        <v>158</v>
      </c>
      <c r="B6" s="202">
        <v>158</v>
      </c>
      <c r="C6" s="202"/>
      <c r="D6" s="202"/>
      <c r="E6" s="202"/>
    </row>
    <row r="7" spans="1:5" ht="20.25" hidden="1">
      <c r="A7" s="202">
        <v>187</v>
      </c>
      <c r="B7" s="202">
        <v>187</v>
      </c>
      <c r="C7" s="202">
        <v>4</v>
      </c>
      <c r="D7" s="202">
        <v>0</v>
      </c>
      <c r="E7" s="202">
        <v>0</v>
      </c>
    </row>
    <row r="8" spans="1:5" ht="20.25" hidden="1">
      <c r="A8" s="202">
        <v>313</v>
      </c>
      <c r="B8" s="202">
        <v>313</v>
      </c>
      <c r="C8" s="202"/>
      <c r="D8" s="202"/>
      <c r="E8" s="202"/>
    </row>
    <row r="9" spans="1:5" ht="20.25" hidden="1">
      <c r="A9" s="202">
        <v>2762</v>
      </c>
      <c r="B9" s="202">
        <v>2762</v>
      </c>
      <c r="C9" s="202">
        <v>1</v>
      </c>
      <c r="D9" s="202">
        <v>0</v>
      </c>
      <c r="E9" s="202">
        <v>1</v>
      </c>
    </row>
    <row r="10" spans="1:5" ht="20.25">
      <c r="A10" s="203">
        <f>SUM(A5:A9)</f>
        <v>3614</v>
      </c>
      <c r="B10" s="203">
        <f t="shared" ref="B10:E10" si="0">SUM(B5:B9)</f>
        <v>3614</v>
      </c>
      <c r="C10" s="203">
        <f t="shared" si="0"/>
        <v>5</v>
      </c>
      <c r="D10" s="203">
        <f t="shared" si="0"/>
        <v>0</v>
      </c>
      <c r="E10" s="203">
        <f t="shared" si="0"/>
        <v>1</v>
      </c>
    </row>
    <row r="11" spans="1:5">
      <c r="A11" s="204"/>
      <c r="B11" s="204"/>
      <c r="C11" s="204"/>
      <c r="D11" s="204"/>
      <c r="E11" s="204"/>
    </row>
    <row r="12" spans="1:5">
      <c r="A12" s="204"/>
      <c r="B12" s="204"/>
      <c r="C12" s="204"/>
      <c r="D12" s="204"/>
      <c r="E12" s="204"/>
    </row>
    <row r="13" spans="1:5">
      <c r="A13" s="204"/>
      <c r="B13" s="204"/>
      <c r="C13" s="204"/>
      <c r="D13" s="204"/>
      <c r="E13" s="204"/>
    </row>
  </sheetData>
  <mergeCells count="2">
    <mergeCell ref="A1:E2"/>
    <mergeCell ref="A3:E3"/>
  </mergeCells>
  <pageMargins left="0.7" right="0.7" top="0.75" bottom="0.75" header="0.3" footer="0.3"/>
  <pageSetup paperSize="9"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55" zoomScaleNormal="55" workbookViewId="0">
      <selection sqref="A1:E14"/>
    </sheetView>
  </sheetViews>
  <sheetFormatPr defaultRowHeight="15"/>
  <cols>
    <col min="1" max="5" width="39.5703125" customWidth="1"/>
    <col min="6" max="6" width="22.7109375" customWidth="1"/>
    <col min="7" max="7" width="22.140625" customWidth="1"/>
  </cols>
  <sheetData>
    <row r="1" spans="1:5" ht="26.25" customHeight="1">
      <c r="A1" s="278" t="s">
        <v>415</v>
      </c>
      <c r="B1" s="278"/>
      <c r="C1" s="278"/>
      <c r="D1" s="278"/>
      <c r="E1" s="278"/>
    </row>
    <row r="2" spans="1:5" ht="26.25" customHeight="1">
      <c r="A2" s="278"/>
      <c r="B2" s="278"/>
      <c r="C2" s="278"/>
      <c r="D2" s="278"/>
      <c r="E2" s="278"/>
    </row>
    <row r="3" spans="1:5">
      <c r="A3" s="204"/>
      <c r="B3" s="204"/>
      <c r="C3" s="204"/>
      <c r="D3" s="204"/>
      <c r="E3" s="204"/>
    </row>
    <row r="4" spans="1:5">
      <c r="A4" s="204"/>
      <c r="B4" s="204"/>
      <c r="C4" s="204"/>
      <c r="D4" s="204"/>
      <c r="E4" s="204"/>
    </row>
    <row r="5" spans="1:5">
      <c r="A5" s="204"/>
      <c r="B5" s="204"/>
      <c r="C5" s="204"/>
      <c r="D5" s="204"/>
      <c r="E5" s="204"/>
    </row>
    <row r="6" spans="1:5" ht="25.5">
      <c r="A6" s="279" t="s">
        <v>422</v>
      </c>
      <c r="B6" s="279"/>
      <c r="C6" s="279"/>
      <c r="D6" s="279"/>
      <c r="E6" s="279"/>
    </row>
    <row r="7" spans="1:5" ht="60.75">
      <c r="A7" s="201" t="s">
        <v>417</v>
      </c>
      <c r="B7" s="201" t="s">
        <v>423</v>
      </c>
      <c r="C7" s="201" t="s">
        <v>424</v>
      </c>
      <c r="D7" s="201" t="s">
        <v>425</v>
      </c>
      <c r="E7" s="201" t="s">
        <v>426</v>
      </c>
    </row>
    <row r="8" spans="1:5" ht="20.25" hidden="1">
      <c r="A8" s="202">
        <v>602</v>
      </c>
      <c r="B8" s="202">
        <v>602</v>
      </c>
      <c r="C8" s="202"/>
      <c r="D8" s="202"/>
      <c r="E8" s="202"/>
    </row>
    <row r="9" spans="1:5" ht="20.25" hidden="1">
      <c r="A9" s="202">
        <v>116</v>
      </c>
      <c r="B9" s="202">
        <v>116</v>
      </c>
      <c r="C9" s="202"/>
      <c r="D9" s="202"/>
      <c r="E9" s="202"/>
    </row>
    <row r="10" spans="1:5" ht="20.25" hidden="1">
      <c r="A10" s="202">
        <v>564</v>
      </c>
      <c r="B10" s="202">
        <v>564</v>
      </c>
      <c r="C10" s="202"/>
      <c r="D10" s="202"/>
      <c r="E10" s="202"/>
    </row>
    <row r="11" spans="1:5" ht="20.25" hidden="1">
      <c r="A11" s="202">
        <v>792</v>
      </c>
      <c r="B11" s="202">
        <v>792</v>
      </c>
      <c r="C11" s="202"/>
      <c r="D11" s="202"/>
      <c r="E11" s="202"/>
    </row>
    <row r="12" spans="1:5" ht="20.25" hidden="1">
      <c r="A12" s="202">
        <v>5867</v>
      </c>
      <c r="B12" s="202">
        <v>5867</v>
      </c>
      <c r="C12" s="202">
        <v>0</v>
      </c>
      <c r="D12" s="202">
        <v>0</v>
      </c>
      <c r="E12" s="202">
        <v>0</v>
      </c>
    </row>
    <row r="13" spans="1:5" ht="20.25">
      <c r="A13" s="203">
        <f>SUM(A8:A12)</f>
        <v>7941</v>
      </c>
      <c r="B13" s="203">
        <f t="shared" ref="B13:E13" si="0">SUM(B8:B12)</f>
        <v>7941</v>
      </c>
      <c r="C13" s="203">
        <f t="shared" si="0"/>
        <v>0</v>
      </c>
      <c r="D13" s="203">
        <f t="shared" si="0"/>
        <v>0</v>
      </c>
      <c r="E13" s="203">
        <f t="shared" si="0"/>
        <v>0</v>
      </c>
    </row>
    <row r="14" spans="1:5">
      <c r="A14" s="204"/>
      <c r="B14" s="204"/>
      <c r="C14" s="204"/>
      <c r="D14" s="204"/>
      <c r="E14" s="204"/>
    </row>
    <row r="15" spans="1:5">
      <c r="A15" s="204"/>
      <c r="B15" s="204"/>
      <c r="C15" s="204"/>
      <c r="D15" s="204"/>
      <c r="E15" s="204"/>
    </row>
  </sheetData>
  <mergeCells count="2">
    <mergeCell ref="A1:E2"/>
    <mergeCell ref="A6:E6"/>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9</vt:i4>
      </vt:variant>
    </vt:vector>
  </HeadingPairs>
  <TitlesOfParts>
    <vt:vector size="27" baseType="lpstr">
      <vt:lpstr>MG COVER PAGE</vt:lpstr>
      <vt:lpstr>MG SoP 01 </vt:lpstr>
      <vt:lpstr>SoP 002</vt:lpstr>
      <vt:lpstr>MG SoP 03</vt:lpstr>
      <vt:lpstr>MG SoP 04</vt:lpstr>
      <vt:lpstr>MG SoP - 05 </vt:lpstr>
      <vt:lpstr>SoP007</vt:lpstr>
      <vt:lpstr>SoP008</vt:lpstr>
      <vt:lpstr>SoP009</vt:lpstr>
      <vt:lpstr>SOP 10</vt:lpstr>
      <vt:lpstr>SOP 11</vt:lpstr>
      <vt:lpstr>SOP 12</vt:lpstr>
      <vt:lpstr>SOP 13</vt:lpstr>
      <vt:lpstr> SoP - 15 </vt:lpstr>
      <vt:lpstr> SoP 16</vt:lpstr>
      <vt:lpstr> SoP 17</vt:lpstr>
      <vt:lpstr>SOP 18</vt:lpstr>
      <vt:lpstr>SOP 19</vt:lpstr>
      <vt:lpstr>' SoP - 15 '!Print_Area</vt:lpstr>
      <vt:lpstr>' SoP 16'!Print_Area</vt:lpstr>
      <vt:lpstr>'MG SoP - 05 '!Print_Area</vt:lpstr>
      <vt:lpstr>'MG SoP 03'!Print_Area</vt:lpstr>
      <vt:lpstr>'MG SoP 04'!Print_Area</vt:lpstr>
      <vt:lpstr>'SOP 11'!Print_Area</vt:lpstr>
      <vt:lpstr>'SOP 12'!Print_Area</vt:lpstr>
      <vt:lpstr>'SOP 13'!Print_Area</vt:lpstr>
      <vt:lpstr>'SOP 11'!TT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Mr.Dileep N. Yadav</cp:lastModifiedBy>
  <cp:lastPrinted>2020-07-22T12:06:52Z</cp:lastPrinted>
  <dcterms:created xsi:type="dcterms:W3CDTF">2016-01-19T10:22:37Z</dcterms:created>
  <dcterms:modified xsi:type="dcterms:W3CDTF">2025-02-18T07:56:54Z</dcterms:modified>
</cp:coreProperties>
</file>