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SOP\SOP\New SOP\SOP 2025-26\II QTR\"/>
    </mc:Choice>
  </mc:AlternateContent>
  <bookViews>
    <workbookView xWindow="0" yWindow="0" windowWidth="15360" windowHeight="7335" firstSheet="2" activeTab="2"/>
  </bookViews>
  <sheets>
    <sheet name="Cum sop (Extra)" sheetId="9" state="hidden" r:id="rId1"/>
    <sheet name="MG SoP 01 (GERC)" sheetId="1" state="hidden" r:id="rId2"/>
    <sheet name="MG COVER PAGE" sheetId="11" r:id="rId3"/>
    <sheet name="MG SoP 01 " sheetId="8" r:id="rId4"/>
    <sheet name="SoP 002" sheetId="10" r:id="rId5"/>
    <sheet name="MG SoP 003 " sheetId="28" r:id="rId6"/>
    <sheet name="MG SoP 04" sheetId="19" r:id="rId7"/>
    <sheet name="MG SOP 05" sheetId="20" r:id="rId8"/>
    <sheet name="SoP007" sheetId="13" r:id="rId9"/>
    <sheet name="SoP008" sheetId="14" r:id="rId10"/>
    <sheet name="SoP009" sheetId="15" r:id="rId11"/>
    <sheet name="010" sheetId="22" r:id="rId12"/>
    <sheet name="011" sheetId="23" r:id="rId13"/>
    <sheet name="012" sheetId="24" r:id="rId14"/>
    <sheet name="013" sheetId="25" r:id="rId15"/>
    <sheet name="MG SoP - 15" sheetId="21" r:id="rId16"/>
    <sheet name="MG SoP 16" sheetId="16" r:id="rId17"/>
    <sheet name="MG SoP 17" sheetId="17" r:id="rId18"/>
    <sheet name="SOP 18" sheetId="26" r:id="rId19"/>
    <sheet name="SOP 19" sheetId="27"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1" localSheetId="0">#REF!</definedName>
    <definedName name="\1" localSheetId="3">#REF!</definedName>
    <definedName name="\1" localSheetId="19">#REF!</definedName>
    <definedName name="\1">#REF!</definedName>
    <definedName name="\2" localSheetId="0">[1]TLPPOCT!#REF!</definedName>
    <definedName name="\2" localSheetId="3">[1]TLPPOCT!#REF!</definedName>
    <definedName name="\2" localSheetId="19">[1]TLPPOCT!#REF!</definedName>
    <definedName name="\2">[1]TLPPOCT!#REF!</definedName>
    <definedName name="\a" localSheetId="0">#REF!</definedName>
    <definedName name="\a" localSheetId="3">#REF!</definedName>
    <definedName name="\a" localSheetId="19">#REF!</definedName>
    <definedName name="\a">#REF!</definedName>
    <definedName name="\b" localSheetId="0">#REF!</definedName>
    <definedName name="\b" localSheetId="3">#REF!</definedName>
    <definedName name="\b" localSheetId="19">#REF!</definedName>
    <definedName name="\b">#REF!</definedName>
    <definedName name="\p" localSheetId="0">#REF!</definedName>
    <definedName name="\p" localSheetId="3">#REF!</definedName>
    <definedName name="\p" localSheetId="19">#REF!</definedName>
    <definedName name="\p">#REF!</definedName>
    <definedName name="__1_1_1" localSheetId="0">#REF!</definedName>
    <definedName name="__1_1_1" localSheetId="3">#REF!</definedName>
    <definedName name="__1_1_1" localSheetId="19">#REF!</definedName>
    <definedName name="__1_1_1">#REF!</definedName>
    <definedName name="__123Graph_A" hidden="1">'[2]mpmla wise pp0001'!$A$166:$A$172</definedName>
    <definedName name="__123Graph_B" localSheetId="0" hidden="1">'[2]mpmla wise pp0001'!#REF!</definedName>
    <definedName name="__123Graph_B" localSheetId="3" hidden="1">'[2]mpmla wise pp0001'!#REF!</definedName>
    <definedName name="__123Graph_B" localSheetId="19" hidden="1">'[2]mpmla wise pp0001'!#REF!</definedName>
    <definedName name="__123Graph_B" hidden="1">'[2]mpmla wise pp0001'!#REF!</definedName>
    <definedName name="__123Graph_C" hidden="1">'[2]mpmla wise pp0001'!$B$166:$B$172</definedName>
    <definedName name="__123Graph_D" localSheetId="0" hidden="1">'[2]mpmla wise pp0001'!#REF!</definedName>
    <definedName name="__123Graph_D" localSheetId="3" hidden="1">'[2]mpmla wise pp0001'!#REF!</definedName>
    <definedName name="__123Graph_D" localSheetId="19" hidden="1">'[2]mpmla wise pp0001'!#REF!</definedName>
    <definedName name="__123Graph_D" hidden="1">'[2]mpmla wise pp0001'!#REF!</definedName>
    <definedName name="__123Graph_E" hidden="1">'[2]mpmla wise pp0001'!$C$166:$C$172</definedName>
    <definedName name="__123Graph_F" localSheetId="0" hidden="1">'[2]mpmla wise pp0001'!#REF!</definedName>
    <definedName name="__123Graph_F" localSheetId="3" hidden="1">'[2]mpmla wise pp0001'!#REF!</definedName>
    <definedName name="__123Graph_F" localSheetId="19" hidden="1">'[2]mpmla wise pp0001'!#REF!</definedName>
    <definedName name="__123Graph_F" hidden="1">'[2]mpmla wise pp0001'!#REF!</definedName>
    <definedName name="__123Graph_X" localSheetId="0" hidden="1">'[2]mpmla wise pp0001'!#REF!</definedName>
    <definedName name="__123Graph_X" localSheetId="3" hidden="1">'[2]mpmla wise pp0001'!#REF!</definedName>
    <definedName name="__123Graph_X" localSheetId="19" hidden="1">'[2]mpmla wise pp0001'!#REF!</definedName>
    <definedName name="__123Graph_X" hidden="1">'[2]mpmla wise pp0001'!#REF!</definedName>
    <definedName name="__2_1_1_1" localSheetId="0">#REF!</definedName>
    <definedName name="__2_1_1_1" localSheetId="3">#REF!</definedName>
    <definedName name="__2_1_1_1" localSheetId="19">#REF!</definedName>
    <definedName name="__2_1_1_1">#REF!</definedName>
    <definedName name="_1" localSheetId="0">#REF!</definedName>
    <definedName name="_1" localSheetId="3">#REF!</definedName>
    <definedName name="_1" localSheetId="19">#REF!</definedName>
    <definedName name="_1">#REF!</definedName>
    <definedName name="_1_1" localSheetId="0">#REF!</definedName>
    <definedName name="_1_1" localSheetId="3">#REF!</definedName>
    <definedName name="_1_1" localSheetId="19">#REF!</definedName>
    <definedName name="_1_1">#REF!</definedName>
    <definedName name="_1_1_1" localSheetId="0">#REF!</definedName>
    <definedName name="_1_1_1" localSheetId="3">#REF!</definedName>
    <definedName name="_1_1_1" localSheetId="19">#REF!</definedName>
    <definedName name="_1_1_1">#REF!</definedName>
    <definedName name="_1_1_1_1" localSheetId="0">#REF!</definedName>
    <definedName name="_1_1_1_1" localSheetId="3">#REF!</definedName>
    <definedName name="_1_1_1_1" localSheetId="19">#REF!</definedName>
    <definedName name="_1_1_1_1">#REF!</definedName>
    <definedName name="_1_1_1_1_1" localSheetId="0">#REF!</definedName>
    <definedName name="_1_1_1_1_1" localSheetId="3">#REF!</definedName>
    <definedName name="_1_1_1_1_1" localSheetId="19">#REF!</definedName>
    <definedName name="_1_1_1_1_1">#REF!</definedName>
    <definedName name="_1_10" localSheetId="0">#REF!</definedName>
    <definedName name="_1_10" localSheetId="3">#REF!</definedName>
    <definedName name="_1_10" localSheetId="19">#REF!</definedName>
    <definedName name="_1_10">#REF!</definedName>
    <definedName name="_1_2" localSheetId="0">#REF!</definedName>
    <definedName name="_1_2" localSheetId="3">#REF!</definedName>
    <definedName name="_1_2" localSheetId="19">#REF!</definedName>
    <definedName name="_1_2">#REF!</definedName>
    <definedName name="_1_2_1" localSheetId="0">#REF!</definedName>
    <definedName name="_1_2_1" localSheetId="3">#REF!</definedName>
    <definedName name="_1_2_1" localSheetId="19">#REF!</definedName>
    <definedName name="_1_2_1">#REF!</definedName>
    <definedName name="_1_7" localSheetId="0">#REF!</definedName>
    <definedName name="_1_7" localSheetId="3">#REF!</definedName>
    <definedName name="_1_7" localSheetId="19">#REF!</definedName>
    <definedName name="_1_7">#REF!</definedName>
    <definedName name="_1_8" localSheetId="0">#REF!</definedName>
    <definedName name="_1_8" localSheetId="3">#REF!</definedName>
    <definedName name="_1_8" localSheetId="19">#REF!</definedName>
    <definedName name="_1_8">#REF!</definedName>
    <definedName name="_1_9" localSheetId="0">#REF!</definedName>
    <definedName name="_1_9" localSheetId="3">#REF!</definedName>
    <definedName name="_1_9" localSheetId="19">#REF!</definedName>
    <definedName name="_1_9">#REF!</definedName>
    <definedName name="_10Excel_BuiltIn__FilterDatabase_10_1" localSheetId="0">#REF!</definedName>
    <definedName name="_10Excel_BuiltIn__FilterDatabase_10_1" localSheetId="3">#REF!</definedName>
    <definedName name="_10Excel_BuiltIn__FilterDatabase_10_1" localSheetId="19">#REF!</definedName>
    <definedName name="_10Excel_BuiltIn__FilterDatabase_10_1">#REF!</definedName>
    <definedName name="_11Excel_BuiltIn__FilterDatabase_11_1" localSheetId="0">#REF!</definedName>
    <definedName name="_11Excel_BuiltIn__FilterDatabase_11_1" localSheetId="3">#REF!</definedName>
    <definedName name="_11Excel_BuiltIn__FilterDatabase_11_1" localSheetId="19">#REF!</definedName>
    <definedName name="_11Excel_BuiltIn__FilterDatabase_11_1">#REF!</definedName>
    <definedName name="_123" localSheetId="0" hidden="1">'[2]mpmla wise pp0001'!#REF!</definedName>
    <definedName name="_123" localSheetId="3" hidden="1">'[2]mpmla wise pp0001'!#REF!</definedName>
    <definedName name="_123" localSheetId="19" hidden="1">'[2]mpmla wise pp0001'!#REF!</definedName>
    <definedName name="_123" hidden="1">'[2]mpmla wise pp0001'!#REF!</definedName>
    <definedName name="_124" localSheetId="0" hidden="1">'[3]mpmla wise pp02_03'!#REF!</definedName>
    <definedName name="_124" localSheetId="3" hidden="1">'[3]mpmla wise pp02_03'!#REF!</definedName>
    <definedName name="_124" localSheetId="19" hidden="1">'[3]mpmla wise pp02_03'!#REF!</definedName>
    <definedName name="_124" hidden="1">'[3]mpmla wise pp02_03'!#REF!</definedName>
    <definedName name="_125" localSheetId="0" hidden="1">'[3]mpmla wise pp02_03'!#REF!</definedName>
    <definedName name="_125" localSheetId="3" hidden="1">'[3]mpmla wise pp02_03'!#REF!</definedName>
    <definedName name="_125" localSheetId="19" hidden="1">'[3]mpmla wise pp02_03'!#REF!</definedName>
    <definedName name="_125" hidden="1">'[3]mpmla wise pp02_03'!#REF!</definedName>
    <definedName name="_126" localSheetId="0" hidden="1">'[3]mpmla wise pp02_03'!#REF!</definedName>
    <definedName name="_126" localSheetId="3" hidden="1">'[3]mpmla wise pp02_03'!#REF!</definedName>
    <definedName name="_126" localSheetId="19" hidden="1">'[3]mpmla wise pp02_03'!#REF!</definedName>
    <definedName name="_126" hidden="1">'[3]mpmla wise pp02_03'!#REF!</definedName>
    <definedName name="_127" localSheetId="0" hidden="1">'[3]mpmla wise pp02_03'!#REF!</definedName>
    <definedName name="_127" localSheetId="3" hidden="1">'[3]mpmla wise pp02_03'!#REF!</definedName>
    <definedName name="_127" localSheetId="19" hidden="1">'[3]mpmla wise pp02_03'!#REF!</definedName>
    <definedName name="_127" hidden="1">'[3]mpmla wise pp02_03'!#REF!</definedName>
    <definedName name="_128" localSheetId="0" hidden="1">'[3]mpmla wise pp02_03'!#REF!</definedName>
    <definedName name="_128" localSheetId="3" hidden="1">'[3]mpmla wise pp02_03'!#REF!</definedName>
    <definedName name="_128" localSheetId="19" hidden="1">'[3]mpmla wise pp02_03'!#REF!</definedName>
    <definedName name="_128" hidden="1">'[3]mpmla wise pp02_03'!#REF!</definedName>
    <definedName name="_129" localSheetId="0" hidden="1">'[3]mpmla wise pp02_03'!#REF!</definedName>
    <definedName name="_129" localSheetId="3" hidden="1">'[3]mpmla wise pp02_03'!#REF!</definedName>
    <definedName name="_129" localSheetId="19" hidden="1">'[3]mpmla wise pp02_03'!#REF!</definedName>
    <definedName name="_129" hidden="1">'[3]mpmla wise pp02_03'!#REF!</definedName>
    <definedName name="_12Excel_BuiltIn__FilterDatabase_9_1" localSheetId="0">#REF!</definedName>
    <definedName name="_12Excel_BuiltIn__FilterDatabase_9_1" localSheetId="3">#REF!</definedName>
    <definedName name="_12Excel_BuiltIn__FilterDatabase_9_1" localSheetId="19">#REF!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0" hidden="1">'[5]mpmla wise pp01_02'!#REF!</definedName>
    <definedName name="_135" localSheetId="3" hidden="1">'[5]mpmla wise pp01_02'!#REF!</definedName>
    <definedName name="_135" localSheetId="19" hidden="1">'[5]mpmla wise pp01_02'!#REF!</definedName>
    <definedName name="_135" hidden="1">'[5]mpmla wise pp01_02'!#REF!</definedName>
    <definedName name="_13Excel_BuiltIn_Database_1" localSheetId="0">#REF!</definedName>
    <definedName name="_13Excel_BuiltIn_Database_1" localSheetId="3">#REF!</definedName>
    <definedName name="_13Excel_BuiltIn_Database_1" localSheetId="19">#REF!</definedName>
    <definedName name="_13Excel_BuiltIn_Database_1">#REF!</definedName>
    <definedName name="_142" localSheetId="0" hidden="1">'[5]mpmla wise pp01_02'!#REF!</definedName>
    <definedName name="_142" localSheetId="3" hidden="1">'[5]mpmla wise pp01_02'!#REF!</definedName>
    <definedName name="_142" localSheetId="19" hidden="1">'[5]mpmla wise pp01_02'!#REF!</definedName>
    <definedName name="_142" hidden="1">'[5]mpmla wise pp01_02'!#REF!</definedName>
    <definedName name="_14Excel_BuiltIn_Database_1_1" localSheetId="0">#REF!</definedName>
    <definedName name="_14Excel_BuiltIn_Database_1_1" localSheetId="3">#REF!</definedName>
    <definedName name="_14Excel_BuiltIn_Database_1_1" localSheetId="19">#REF!</definedName>
    <definedName name="_14Excel_BuiltIn_Database_1_1">#REF!</definedName>
    <definedName name="_15Excel_BuiltIn_Database_1_11_1" localSheetId="0">#REF!</definedName>
    <definedName name="_15Excel_BuiltIn_Database_1_11_1" localSheetId="3">#REF!</definedName>
    <definedName name="_15Excel_BuiltIn_Database_1_11_1" localSheetId="19">#REF!</definedName>
    <definedName name="_15Excel_BuiltIn_Database_1_11_1">#REF!</definedName>
    <definedName name="_16Excel_BuiltIn_Database_1_6_1" localSheetId="0">#REF!</definedName>
    <definedName name="_16Excel_BuiltIn_Database_1_6_1" localSheetId="3">#REF!</definedName>
    <definedName name="_16Excel_BuiltIn_Database_1_6_1" localSheetId="19">#REF!</definedName>
    <definedName name="_16Excel_BuiltIn_Database_1_6_1">#REF!</definedName>
    <definedName name="_2" localSheetId="0">[1]TLPPOCT!#REF!</definedName>
    <definedName name="_2" localSheetId="3">[1]TLPPOCT!#REF!</definedName>
    <definedName name="_2" localSheetId="19">[1]TLPPOCT!#REF!</definedName>
    <definedName name="_2">[1]TLPPOCT!#REF!</definedName>
    <definedName name="_2_1" localSheetId="0">[1]TLPPOCT!#REF!</definedName>
    <definedName name="_2_1" localSheetId="3">[1]TLPPOCT!#REF!</definedName>
    <definedName name="_2_1" localSheetId="19">[1]TLPPOCT!#REF!</definedName>
    <definedName name="_2_1">[1]TLPPOCT!#REF!</definedName>
    <definedName name="_2_1_1" localSheetId="0">[1]TLPPOCT!#REF!</definedName>
    <definedName name="_2_1_1" localSheetId="3">[1]TLPPOCT!#REF!</definedName>
    <definedName name="_2_1_1" localSheetId="19">[1]TLPPOCT!#REF!</definedName>
    <definedName name="_2_1_1">[1]TLPPOCT!#REF!</definedName>
    <definedName name="_2_1_1_1" localSheetId="0">[1]TLPPOCT!#REF!</definedName>
    <definedName name="_2_1_1_1" localSheetId="3">[1]TLPPOCT!#REF!</definedName>
    <definedName name="_2_1_1_1" localSheetId="19">[1]TLPPOCT!#REF!</definedName>
    <definedName name="_2_1_1_1">[1]TLPPOCT!#REF!</definedName>
    <definedName name="_2_1_1_1_1" localSheetId="0">[1]TLPPOCT!#REF!</definedName>
    <definedName name="_2_1_1_1_1" localSheetId="3">[1]TLPPOCT!#REF!</definedName>
    <definedName name="_2_1_1_1_1" localSheetId="19">[1]TLPPOCT!#REF!</definedName>
    <definedName name="_2_1_1_1_1">[1]TLPPOCT!#REF!</definedName>
    <definedName name="_2_10" localSheetId="0">[1]TLPPOCT!#REF!</definedName>
    <definedName name="_2_10" localSheetId="3">[1]TLPPOCT!#REF!</definedName>
    <definedName name="_2_10" localSheetId="19">[1]TLPPOCT!#REF!</definedName>
    <definedName name="_2_10">[1]TLPPOCT!#REF!</definedName>
    <definedName name="_2_2" localSheetId="0">[6]TLPPOCT!#REF!</definedName>
    <definedName name="_2_2" localSheetId="3">[6]TLPPOCT!#REF!</definedName>
    <definedName name="_2_2" localSheetId="19">[6]TLPPOCT!#REF!</definedName>
    <definedName name="_2_2">[6]TLPPOCT!#REF!</definedName>
    <definedName name="_2_2_1" localSheetId="0">[7]Recovered_Sheet5!#REF!</definedName>
    <definedName name="_2_2_1" localSheetId="3">[7]Recovered_Sheet5!#REF!</definedName>
    <definedName name="_2_2_1" localSheetId="19">[7]Recovered_Sheet5!#REF!</definedName>
    <definedName name="_2_2_1">[7]Recovered_Sheet5!#REF!</definedName>
    <definedName name="_2_7" localSheetId="0">[1]TLPPOCT!#REF!</definedName>
    <definedName name="_2_7" localSheetId="3">[1]TLPPOCT!#REF!</definedName>
    <definedName name="_2_7" localSheetId="19">[1]TLPPOCT!#REF!</definedName>
    <definedName name="_2_7">[1]TLPPOCT!#REF!</definedName>
    <definedName name="_2_8" localSheetId="0">[1]TLPPOCT!#REF!</definedName>
    <definedName name="_2_8" localSheetId="3">[1]TLPPOCT!#REF!</definedName>
    <definedName name="_2_8" localSheetId="19">[1]TLPPOCT!#REF!</definedName>
    <definedName name="_2_8">[1]TLPPOCT!#REF!</definedName>
    <definedName name="_2_9" localSheetId="0">[1]TLPPOCT!#REF!</definedName>
    <definedName name="_2_9" localSheetId="3">[1]TLPPOCT!#REF!</definedName>
    <definedName name="_2_9" localSheetId="19">[1]TLPPOCT!#REF!</definedName>
    <definedName name="_2_9">[1]TLPPOCT!#REF!</definedName>
    <definedName name="_3_2_1" localSheetId="0">[1]TLPPOCT!#REF!</definedName>
    <definedName name="_3_2_1" localSheetId="3">[1]TLPPOCT!#REF!</definedName>
    <definedName name="_3_2_1" localSheetId="19">[1]TLPPOCT!#REF!</definedName>
    <definedName name="_3_2_1">[1]TLPPOCT!#REF!</definedName>
    <definedName name="_4_2_1_1" localSheetId="0">[1]TLPPOCT!#REF!</definedName>
    <definedName name="_4_2_1_1" localSheetId="3">[1]TLPPOCT!#REF!</definedName>
    <definedName name="_4_2_1_1" localSheetId="19">[1]TLPPOCT!#REF!</definedName>
    <definedName name="_4_2_1_1">[1]TLPPOCT!#REF!</definedName>
    <definedName name="_5_a_1" localSheetId="0">#REF!</definedName>
    <definedName name="_5_a_1" localSheetId="3">#REF!</definedName>
    <definedName name="_5_a_1" localSheetId="19">#REF!</definedName>
    <definedName name="_5_a_1">#REF!</definedName>
    <definedName name="_6_a_1_1" localSheetId="0">#REF!</definedName>
    <definedName name="_6_a_1_1" localSheetId="3">#REF!</definedName>
    <definedName name="_6_a_1_1" localSheetId="19">#REF!</definedName>
    <definedName name="_6_a_1_1">#REF!</definedName>
    <definedName name="_7_b_1" localSheetId="0">#REF!</definedName>
    <definedName name="_7_b_1" localSheetId="3">#REF!</definedName>
    <definedName name="_7_b_1" localSheetId="19">#REF!</definedName>
    <definedName name="_7_b_1">#REF!</definedName>
    <definedName name="_8_b_1_1" localSheetId="0">#REF!</definedName>
    <definedName name="_8_b_1_1" localSheetId="3">#REF!</definedName>
    <definedName name="_8_b_1_1" localSheetId="19">#REF!</definedName>
    <definedName name="_8_b_1_1">#REF!</definedName>
    <definedName name="_9_p_1" localSheetId="0">#REF!</definedName>
    <definedName name="_9_p_1" localSheetId="3">#REF!</definedName>
    <definedName name="_9_p_1" localSheetId="19">#REF!</definedName>
    <definedName name="_9_p_1">#REF!</definedName>
    <definedName name="_a" localSheetId="0">#REF!</definedName>
    <definedName name="_a" localSheetId="3">#REF!</definedName>
    <definedName name="_a" localSheetId="19">#REF!</definedName>
    <definedName name="_a">#REF!</definedName>
    <definedName name="_a_1" localSheetId="0">#REF!</definedName>
    <definedName name="_a_1" localSheetId="3">#REF!</definedName>
    <definedName name="_a_1" localSheetId="19">#REF!</definedName>
    <definedName name="_a_1">#REF!</definedName>
    <definedName name="_a_1_1" localSheetId="0">#REF!</definedName>
    <definedName name="_a_1_1" localSheetId="3">#REF!</definedName>
    <definedName name="_a_1_1" localSheetId="19">#REF!</definedName>
    <definedName name="_a_1_1">#REF!</definedName>
    <definedName name="_a_1_1_1" localSheetId="0">#REF!</definedName>
    <definedName name="_a_1_1_1" localSheetId="3">#REF!</definedName>
    <definedName name="_a_1_1_1" localSheetId="19">#REF!</definedName>
    <definedName name="_a_1_1_1">#REF!</definedName>
    <definedName name="_a_1_11" localSheetId="0">#REF!</definedName>
    <definedName name="_a_1_11" localSheetId="3">#REF!</definedName>
    <definedName name="_a_1_11" localSheetId="19">#REF!</definedName>
    <definedName name="_a_1_11">#REF!</definedName>
    <definedName name="_a_1_6" localSheetId="0">#REF!</definedName>
    <definedName name="_a_1_6" localSheetId="3">#REF!</definedName>
    <definedName name="_a_1_6" localSheetId="19">#REF!</definedName>
    <definedName name="_a_1_6">#REF!</definedName>
    <definedName name="_b" localSheetId="0">#REF!</definedName>
    <definedName name="_b" localSheetId="3">#REF!</definedName>
    <definedName name="_b" localSheetId="19">#REF!</definedName>
    <definedName name="_b">#REF!</definedName>
    <definedName name="_b_1" localSheetId="0">#REF!</definedName>
    <definedName name="_b_1" localSheetId="3">#REF!</definedName>
    <definedName name="_b_1" localSheetId="19">#REF!</definedName>
    <definedName name="_b_1">#REF!</definedName>
    <definedName name="_b_1_1" localSheetId="0">#REF!</definedName>
    <definedName name="_b_1_1" localSheetId="3">#REF!</definedName>
    <definedName name="_b_1_1" localSheetId="19">#REF!</definedName>
    <definedName name="_b_1_1">#REF!</definedName>
    <definedName name="_b_1_1_1" localSheetId="0">#REF!</definedName>
    <definedName name="_b_1_1_1" localSheetId="3">#REF!</definedName>
    <definedName name="_b_1_1_1" localSheetId="19">#REF!</definedName>
    <definedName name="_b_1_1_1">#REF!</definedName>
    <definedName name="_Dist_Bin" localSheetId="0" hidden="1">#REF!</definedName>
    <definedName name="_Dist_Bin" localSheetId="3" hidden="1">#REF!</definedName>
    <definedName name="_Dist_Bin" localSheetId="19" hidden="1">#REF!</definedName>
    <definedName name="_Dist_Bin" hidden="1">#REF!</definedName>
    <definedName name="_Dist_Values" localSheetId="0" hidden="1">#REF!</definedName>
    <definedName name="_Dist_Values" localSheetId="3" hidden="1">#REF!</definedName>
    <definedName name="_Dist_Values" localSheetId="19" hidden="1">#REF!</definedName>
    <definedName name="_Dist_Values" hidden="1">#REF!</definedName>
    <definedName name="_Fill" localSheetId="0" hidden="1">#REF!</definedName>
    <definedName name="_Fill" localSheetId="3" hidden="1">#REF!</definedName>
    <definedName name="_Fill" localSheetId="19" hidden="1">#REF!</definedName>
    <definedName name="_Fill" hidden="1">#REF!</definedName>
    <definedName name="_xlnm._FilterDatabase" localSheetId="5" hidden="1">'MG SoP 003 '!$A$7:$L$50</definedName>
    <definedName name="_xlnm._FilterDatabase" localSheetId="4" hidden="1">'SoP 002'!$A$6:$Y$74</definedName>
    <definedName name="_Key1" hidden="1">[2]zpF0001!$E$39:$E$78</definedName>
    <definedName name="_Key2" hidden="1">[2]zpF0001!$O$149:$O$158</definedName>
    <definedName name="_key3" localSheetId="0" hidden="1">'[8]mpmla wise pp01_02'!#REF!</definedName>
    <definedName name="_key3" localSheetId="3" hidden="1">'[8]mpmla wise pp01_02'!#REF!</definedName>
    <definedName name="_key3" localSheetId="19" hidden="1">'[8]mpmla wise pp01_02'!#REF!</definedName>
    <definedName name="_key3" hidden="1">'[8]mpmla wise pp01_02'!#REF!</definedName>
    <definedName name="_Order1" hidden="1">255</definedName>
    <definedName name="_Order2" hidden="1">255</definedName>
    <definedName name="_p" localSheetId="0">#REF!</definedName>
    <definedName name="_p" localSheetId="3">#REF!</definedName>
    <definedName name="_p" localSheetId="19">#REF!</definedName>
    <definedName name="_p">#REF!</definedName>
    <definedName name="_p_1" localSheetId="0">#REF!</definedName>
    <definedName name="_p_1" localSheetId="3">#REF!</definedName>
    <definedName name="_p_1" localSheetId="19">#REF!</definedName>
    <definedName name="_p_1">#REF!</definedName>
    <definedName name="_p_1_1" localSheetId="0">#REF!</definedName>
    <definedName name="_p_1_1" localSheetId="3">#REF!</definedName>
    <definedName name="_p_1_1" localSheetId="19">#REF!</definedName>
    <definedName name="_p_1_1">#REF!</definedName>
    <definedName name="_S8" localSheetId="0">#REF!</definedName>
    <definedName name="_S8" localSheetId="3">#REF!</definedName>
    <definedName name="_S8" localSheetId="19">#REF!</definedName>
    <definedName name="_S8">#REF!</definedName>
    <definedName name="_S88" localSheetId="0">#REF!</definedName>
    <definedName name="_S88" localSheetId="3">#REF!</definedName>
    <definedName name="_S88" localSheetId="19">#REF!</definedName>
    <definedName name="_S88">#REF!</definedName>
    <definedName name="_S888" localSheetId="0">#REF!</definedName>
    <definedName name="_S888" localSheetId="3">#REF!</definedName>
    <definedName name="_S888" localSheetId="19">#REF!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0" hidden="1">'[8]mpmla wise pp01_02'!#REF!</definedName>
    <definedName name="aaa" localSheetId="3" hidden="1">'[8]mpmla wise pp01_02'!#REF!</definedName>
    <definedName name="aaa" localSheetId="19" hidden="1">'[8]mpmla wise pp01_02'!#REF!</definedName>
    <definedName name="aaa" hidden="1">'[8]mpmla wise pp01_02'!#REF!</definedName>
    <definedName name="Acti" localSheetId="0" hidden="1">{"'Sheet1'!$A$4386:$N$4591"}</definedName>
    <definedName name="Acti" localSheetId="3" hidden="1">{"'Sheet1'!$A$4386:$N$4591"}</definedName>
    <definedName name="Acti" hidden="1">{"'Sheet1'!$A$4386:$N$4591"}</definedName>
    <definedName name="agmeter" localSheetId="0">#REF!</definedName>
    <definedName name="agmeter" localSheetId="3">#REF!</definedName>
    <definedName name="agmeter" localSheetId="19">#REF!</definedName>
    <definedName name="agmeter">#REF!</definedName>
    <definedName name="agmeter_1" localSheetId="0">#REF!</definedName>
    <definedName name="agmeter_1" localSheetId="3">#REF!</definedName>
    <definedName name="agmeter_1" localSheetId="19">#REF!</definedName>
    <definedName name="agmeter_1">#REF!</definedName>
    <definedName name="agmeter_10" localSheetId="0">#REF!</definedName>
    <definedName name="agmeter_10" localSheetId="3">#REF!</definedName>
    <definedName name="agmeter_10" localSheetId="19">#REF!</definedName>
    <definedName name="agmeter_10">#REF!</definedName>
    <definedName name="agmeter_17" localSheetId="0">#REF!</definedName>
    <definedName name="agmeter_17" localSheetId="3">#REF!</definedName>
    <definedName name="agmeter_17" localSheetId="19">#REF!</definedName>
    <definedName name="agmeter_17">#REF!</definedName>
    <definedName name="agmeter_18" localSheetId="0">#REF!</definedName>
    <definedName name="agmeter_18" localSheetId="3">#REF!</definedName>
    <definedName name="agmeter_18" localSheetId="19">#REF!</definedName>
    <definedName name="agmeter_18">#REF!</definedName>
    <definedName name="agmeter_2" localSheetId="0">#REF!</definedName>
    <definedName name="agmeter_2" localSheetId="3">#REF!</definedName>
    <definedName name="agmeter_2" localSheetId="19">#REF!</definedName>
    <definedName name="agmeter_2">#REF!</definedName>
    <definedName name="agmeter_5" localSheetId="0">#REF!</definedName>
    <definedName name="agmeter_5" localSheetId="3">#REF!</definedName>
    <definedName name="agmeter_5" localSheetId="19">#REF!</definedName>
    <definedName name="agmeter_5">#REF!</definedName>
    <definedName name="agmeter_8" localSheetId="0">#REF!</definedName>
    <definedName name="agmeter_8" localSheetId="3">#REF!</definedName>
    <definedName name="agmeter_8" localSheetId="19">#REF!</definedName>
    <definedName name="agmeter_8">#REF!</definedName>
    <definedName name="agmeter_9" localSheetId="0">#REF!</definedName>
    <definedName name="agmeter_9" localSheetId="3">#REF!</definedName>
    <definedName name="agmeter_9" localSheetId="19">#REF!</definedName>
    <definedName name="agmeter_9">#REF!</definedName>
    <definedName name="ann" localSheetId="0" hidden="1">{"'Sheet1'!$A$4386:$N$4591"}</definedName>
    <definedName name="ann" localSheetId="3"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0">#REF!</definedName>
    <definedName name="ATCFMP_1_10" localSheetId="3">#REF!</definedName>
    <definedName name="ATCFMP_1_10" localSheetId="19">#REF!</definedName>
    <definedName name="ATCFMP_1_10">#REF!</definedName>
    <definedName name="ATCFMP_1_11" localSheetId="0">#REF!</definedName>
    <definedName name="ATCFMP_1_11" localSheetId="3">#REF!</definedName>
    <definedName name="ATCFMP_1_11" localSheetId="19">#REF!</definedName>
    <definedName name="ATCFMP_1_11">#REF!</definedName>
    <definedName name="ATCFMP_1_20">'[12]compar jgy'!$B$1:$H$259</definedName>
    <definedName name="ATCFMP_1_21">'[12]COMPARE AG'!$B$1:$H$147</definedName>
    <definedName name="ATCFMP_1_36" localSheetId="0">#REF!</definedName>
    <definedName name="ATCFMP_1_36" localSheetId="3">#REF!</definedName>
    <definedName name="ATCFMP_1_36" localSheetId="19">#REF!</definedName>
    <definedName name="ATCFMP_1_36">#REF!</definedName>
    <definedName name="ATCFMP_1_38" localSheetId="0">#REF!</definedName>
    <definedName name="ATCFMP_1_38" localSheetId="3">#REF!</definedName>
    <definedName name="ATCFMP_1_38" localSheetId="19">#REF!</definedName>
    <definedName name="ATCFMP_1_38">#REF!</definedName>
    <definedName name="ATCFMP_1_39" localSheetId="0">#REF!</definedName>
    <definedName name="ATCFMP_1_39" localSheetId="3">#REF!</definedName>
    <definedName name="ATCFMP_1_39" localSheetId="19">#REF!</definedName>
    <definedName name="ATCFMP_1_39">#REF!</definedName>
    <definedName name="ATCFMP_1_4" localSheetId="0">#REF!</definedName>
    <definedName name="ATCFMP_1_4" localSheetId="3">#REF!</definedName>
    <definedName name="ATCFMP_1_4" localSheetId="19">#REF!</definedName>
    <definedName name="ATCFMP_1_4">#REF!</definedName>
    <definedName name="ATCFMP_1_40" localSheetId="0">#REF!</definedName>
    <definedName name="ATCFMP_1_40" localSheetId="3">#REF!</definedName>
    <definedName name="ATCFMP_1_40" localSheetId="19">#REF!</definedName>
    <definedName name="ATCFMP_1_40">#REF!</definedName>
    <definedName name="ATCFMP_1_41" localSheetId="0">#REF!</definedName>
    <definedName name="ATCFMP_1_41" localSheetId="3">#REF!</definedName>
    <definedName name="ATCFMP_1_41" localSheetId="19">#REF!</definedName>
    <definedName name="ATCFMP_1_41">#REF!</definedName>
    <definedName name="ATCFMP_1_42" localSheetId="0">#REF!</definedName>
    <definedName name="ATCFMP_1_42" localSheetId="3">#REF!</definedName>
    <definedName name="ATCFMP_1_42" localSheetId="19">#REF!</definedName>
    <definedName name="ATCFMP_1_42">#REF!</definedName>
    <definedName name="ATCFMP_1_43" localSheetId="0">#REF!</definedName>
    <definedName name="ATCFMP_1_43" localSheetId="3">#REF!</definedName>
    <definedName name="ATCFMP_1_43" localSheetId="19">#REF!</definedName>
    <definedName name="ATCFMP_1_43">#REF!</definedName>
    <definedName name="ATCFMP_1_5" localSheetId="0">#REF!</definedName>
    <definedName name="ATCFMP_1_5" localSheetId="3">#REF!</definedName>
    <definedName name="ATCFMP_1_5" localSheetId="19">#REF!</definedName>
    <definedName name="ATCFMP_1_5">#REF!</definedName>
    <definedName name="ATCFMP_1_6" localSheetId="0">#REF!</definedName>
    <definedName name="ATCFMP_1_6" localSheetId="3">#REF!</definedName>
    <definedName name="ATCFMP_1_6" localSheetId="19">#REF!</definedName>
    <definedName name="ATCFMP_1_6">#REF!</definedName>
    <definedName name="ATCFMP_1_9" localSheetId="0">#REF!</definedName>
    <definedName name="ATCFMP_1_9" localSheetId="3">#REF!</definedName>
    <definedName name="ATCFMP_1_9" localSheetId="19">#REF!</definedName>
    <definedName name="ATCFMP_1_9">#REF!</definedName>
    <definedName name="ATCFMP_10_6" localSheetId="0">#REF!</definedName>
    <definedName name="ATCFMP_10_6" localSheetId="3">#REF!</definedName>
    <definedName name="ATCFMP_10_6" localSheetId="19">#REF!</definedName>
    <definedName name="ATCFMP_10_6">#REF!</definedName>
    <definedName name="ATCFMP_11_6" localSheetId="0">#REF!</definedName>
    <definedName name="ATCFMP_11_6" localSheetId="3">#REF!</definedName>
    <definedName name="ATCFMP_11_6" localSheetId="19">#REF!</definedName>
    <definedName name="ATCFMP_11_6">#REF!</definedName>
    <definedName name="ATCFMP_12" localSheetId="0">#REF!</definedName>
    <definedName name="ATCFMP_12" localSheetId="3">#REF!</definedName>
    <definedName name="ATCFMP_12" localSheetId="19">#REF!</definedName>
    <definedName name="ATCFMP_12">#REF!</definedName>
    <definedName name="ATCFMP_12_6" localSheetId="0">#REF!</definedName>
    <definedName name="ATCFMP_12_6" localSheetId="3">#REF!</definedName>
    <definedName name="ATCFMP_12_6" localSheetId="19">#REF!</definedName>
    <definedName name="ATCFMP_12_6">#REF!</definedName>
    <definedName name="ATCFMP_2" localSheetId="0">#REF!</definedName>
    <definedName name="ATCFMP_2" localSheetId="3">#REF!</definedName>
    <definedName name="ATCFMP_2" localSheetId="19">#REF!</definedName>
    <definedName name="ATCFMP_2">#REF!</definedName>
    <definedName name="ATCFMP_2_10" localSheetId="0">#REF!</definedName>
    <definedName name="ATCFMP_2_10" localSheetId="3">#REF!</definedName>
    <definedName name="ATCFMP_2_10" localSheetId="19">#REF!</definedName>
    <definedName name="ATCFMP_2_10">#REF!</definedName>
    <definedName name="ATCFMP_2_11" localSheetId="0">#REF!</definedName>
    <definedName name="ATCFMP_2_11" localSheetId="3">#REF!</definedName>
    <definedName name="ATCFMP_2_11" localSheetId="19">#REF!</definedName>
    <definedName name="ATCFMP_2_11">#REF!</definedName>
    <definedName name="ATCFMP_2_16" localSheetId="0">#REF!</definedName>
    <definedName name="ATCFMP_2_16" localSheetId="3">#REF!</definedName>
    <definedName name="ATCFMP_2_16" localSheetId="19">#REF!</definedName>
    <definedName name="ATCFMP_2_16">#REF!</definedName>
    <definedName name="ATCFMP_2_36" localSheetId="0">#REF!</definedName>
    <definedName name="ATCFMP_2_36" localSheetId="3">#REF!</definedName>
    <definedName name="ATCFMP_2_36" localSheetId="19">#REF!</definedName>
    <definedName name="ATCFMP_2_36">#REF!</definedName>
    <definedName name="ATCFMP_2_39" localSheetId="0">#REF!</definedName>
    <definedName name="ATCFMP_2_39" localSheetId="3">#REF!</definedName>
    <definedName name="ATCFMP_2_39" localSheetId="19">#REF!</definedName>
    <definedName name="ATCFMP_2_39">#REF!</definedName>
    <definedName name="ATCFMP_2_41" localSheetId="0">#REF!</definedName>
    <definedName name="ATCFMP_2_41" localSheetId="3">#REF!</definedName>
    <definedName name="ATCFMP_2_41" localSheetId="19">#REF!</definedName>
    <definedName name="ATCFMP_2_41">#REF!</definedName>
    <definedName name="ATCFMP_2_5" localSheetId="0">#REF!</definedName>
    <definedName name="ATCFMP_2_5" localSheetId="3">#REF!</definedName>
    <definedName name="ATCFMP_2_5" localSheetId="19">#REF!</definedName>
    <definedName name="ATCFMP_2_5">#REF!</definedName>
    <definedName name="ATCFMP_2_6" localSheetId="0">#REF!</definedName>
    <definedName name="ATCFMP_2_6" localSheetId="3">#REF!</definedName>
    <definedName name="ATCFMP_2_6" localSheetId="19">#REF!</definedName>
    <definedName name="ATCFMP_2_6">#REF!</definedName>
    <definedName name="ATCFMP_2_9" localSheetId="0">#REF!</definedName>
    <definedName name="ATCFMP_2_9" localSheetId="3">#REF!</definedName>
    <definedName name="ATCFMP_2_9" localSheetId="19">#REF!</definedName>
    <definedName name="ATCFMP_2_9">#REF!</definedName>
    <definedName name="ATCFMP_20">'[12]compar jgy'!$B$1:$H$105</definedName>
    <definedName name="ATCFMP_21">'[12]COMPARE AG'!$B$1:$H$106</definedName>
    <definedName name="ATCFMP_3" localSheetId="0">#REF!</definedName>
    <definedName name="ATCFMP_3" localSheetId="3">#REF!</definedName>
    <definedName name="ATCFMP_3" localSheetId="19">#REF!</definedName>
    <definedName name="ATCFMP_3">#REF!</definedName>
    <definedName name="ATCFMP_3_10" localSheetId="0">#REF!</definedName>
    <definedName name="ATCFMP_3_10" localSheetId="3">#REF!</definedName>
    <definedName name="ATCFMP_3_10" localSheetId="19">#REF!</definedName>
    <definedName name="ATCFMP_3_10">#REF!</definedName>
    <definedName name="ATCFMP_3_11" localSheetId="0">#REF!</definedName>
    <definedName name="ATCFMP_3_11" localSheetId="3">#REF!</definedName>
    <definedName name="ATCFMP_3_11" localSheetId="19">#REF!</definedName>
    <definedName name="ATCFMP_3_11">#REF!</definedName>
    <definedName name="ATCFMP_3_16" localSheetId="0">#REF!</definedName>
    <definedName name="ATCFMP_3_16" localSheetId="3">#REF!</definedName>
    <definedName name="ATCFMP_3_16" localSheetId="19">#REF!</definedName>
    <definedName name="ATCFMP_3_16">#REF!</definedName>
    <definedName name="ATCFMP_3_39" localSheetId="0">#REF!</definedName>
    <definedName name="ATCFMP_3_39" localSheetId="3">#REF!</definedName>
    <definedName name="ATCFMP_3_39" localSheetId="19">#REF!</definedName>
    <definedName name="ATCFMP_3_39">#REF!</definedName>
    <definedName name="ATCFMP_3_41" localSheetId="0">#REF!</definedName>
    <definedName name="ATCFMP_3_41" localSheetId="3">#REF!</definedName>
    <definedName name="ATCFMP_3_41" localSheetId="19">#REF!</definedName>
    <definedName name="ATCFMP_3_41">#REF!</definedName>
    <definedName name="ATCFMP_3_5" localSheetId="0">#REF!</definedName>
    <definedName name="ATCFMP_3_5" localSheetId="3">#REF!</definedName>
    <definedName name="ATCFMP_3_5" localSheetId="19">#REF!</definedName>
    <definedName name="ATCFMP_3_5">#REF!</definedName>
    <definedName name="ATCFMP_3_6" localSheetId="0">#REF!</definedName>
    <definedName name="ATCFMP_3_6" localSheetId="3">#REF!</definedName>
    <definedName name="ATCFMP_3_6" localSheetId="19">#REF!</definedName>
    <definedName name="ATCFMP_3_6">#REF!</definedName>
    <definedName name="ATCFMP_3_9" localSheetId="0">#REF!</definedName>
    <definedName name="ATCFMP_3_9" localSheetId="3">#REF!</definedName>
    <definedName name="ATCFMP_3_9" localSheetId="19">#REF!</definedName>
    <definedName name="ATCFMP_3_9">#REF!</definedName>
    <definedName name="ATCFMP_36" localSheetId="0">#REF!</definedName>
    <definedName name="ATCFMP_36" localSheetId="3">#REF!</definedName>
    <definedName name="ATCFMP_36" localSheetId="19">#REF!</definedName>
    <definedName name="ATCFMP_36">#REF!</definedName>
    <definedName name="ATCFMP_38" localSheetId="0">#REF!</definedName>
    <definedName name="ATCFMP_38" localSheetId="3">#REF!</definedName>
    <definedName name="ATCFMP_38" localSheetId="19">#REF!</definedName>
    <definedName name="ATCFMP_38">#REF!</definedName>
    <definedName name="ATCFMP_39" localSheetId="0">#REF!</definedName>
    <definedName name="ATCFMP_39" localSheetId="3">#REF!</definedName>
    <definedName name="ATCFMP_39" localSheetId="19">#REF!</definedName>
    <definedName name="ATCFMP_39">#REF!</definedName>
    <definedName name="ATCFMP_4" localSheetId="0">#REF!</definedName>
    <definedName name="ATCFMP_4" localSheetId="3">#REF!</definedName>
    <definedName name="ATCFMP_4" localSheetId="19">#REF!</definedName>
    <definedName name="ATCFMP_4">#REF!</definedName>
    <definedName name="ATCFMP_4_5" localSheetId="0">#REF!</definedName>
    <definedName name="ATCFMP_4_5" localSheetId="3">#REF!</definedName>
    <definedName name="ATCFMP_4_5" localSheetId="19">#REF!</definedName>
    <definedName name="ATCFMP_4_5">#REF!</definedName>
    <definedName name="ATCFMP_4_6" localSheetId="0">#REF!</definedName>
    <definedName name="ATCFMP_4_6" localSheetId="3">#REF!</definedName>
    <definedName name="ATCFMP_4_6" localSheetId="19">#REF!</definedName>
    <definedName name="ATCFMP_4_6">#REF!</definedName>
    <definedName name="ATCFMP_4_9" localSheetId="0">#REF!</definedName>
    <definedName name="ATCFMP_4_9" localSheetId="3">#REF!</definedName>
    <definedName name="ATCFMP_4_9" localSheetId="19">#REF!</definedName>
    <definedName name="ATCFMP_4_9">#REF!</definedName>
    <definedName name="ATCFMP_40" localSheetId="0">#REF!</definedName>
    <definedName name="ATCFMP_40" localSheetId="3">#REF!</definedName>
    <definedName name="ATCFMP_40" localSheetId="19">#REF!</definedName>
    <definedName name="ATCFMP_40">#REF!</definedName>
    <definedName name="ATCFMP_41" localSheetId="0">#REF!</definedName>
    <definedName name="ATCFMP_41" localSheetId="3">#REF!</definedName>
    <definedName name="ATCFMP_41" localSheetId="19">#REF!</definedName>
    <definedName name="ATCFMP_41">#REF!</definedName>
    <definedName name="ATCFMP_42" localSheetId="0">#REF!</definedName>
    <definedName name="ATCFMP_42" localSheetId="3">#REF!</definedName>
    <definedName name="ATCFMP_42" localSheetId="19">#REF!</definedName>
    <definedName name="ATCFMP_42">#REF!</definedName>
    <definedName name="ATCFMP_43" localSheetId="0">#REF!</definedName>
    <definedName name="ATCFMP_43" localSheetId="3">#REF!</definedName>
    <definedName name="ATCFMP_43" localSheetId="19">#REF!</definedName>
    <definedName name="ATCFMP_43">#REF!</definedName>
    <definedName name="ATCFMP_5_5" localSheetId="0">#REF!</definedName>
    <definedName name="ATCFMP_5_5" localSheetId="3">#REF!</definedName>
    <definedName name="ATCFMP_5_5" localSheetId="19">#REF!</definedName>
    <definedName name="ATCFMP_5_5">#REF!</definedName>
    <definedName name="ATCFMP_5_6" localSheetId="0">#REF!</definedName>
    <definedName name="ATCFMP_5_6" localSheetId="3">#REF!</definedName>
    <definedName name="ATCFMP_5_6" localSheetId="19">#REF!</definedName>
    <definedName name="ATCFMP_5_6">#REF!</definedName>
    <definedName name="ATCFMP_5_9" localSheetId="0">#REF!</definedName>
    <definedName name="ATCFMP_5_9" localSheetId="3">#REF!</definedName>
    <definedName name="ATCFMP_5_9" localSheetId="19">#REF!</definedName>
    <definedName name="ATCFMP_5_9">#REF!</definedName>
    <definedName name="ATCFMP_6_5" localSheetId="0">#REF!</definedName>
    <definedName name="ATCFMP_6_5" localSheetId="3">#REF!</definedName>
    <definedName name="ATCFMP_6_5" localSheetId="19">#REF!</definedName>
    <definedName name="ATCFMP_6_5">#REF!</definedName>
    <definedName name="ATCFMP_6_6" localSheetId="0">#REF!</definedName>
    <definedName name="ATCFMP_6_6" localSheetId="3">#REF!</definedName>
    <definedName name="ATCFMP_6_6" localSheetId="19">#REF!</definedName>
    <definedName name="ATCFMP_6_6">#REF!</definedName>
    <definedName name="ATCFMP_6_9" localSheetId="0">#REF!</definedName>
    <definedName name="ATCFMP_6_9" localSheetId="3">#REF!</definedName>
    <definedName name="ATCFMP_6_9" localSheetId="19">#REF!</definedName>
    <definedName name="ATCFMP_6_9">#REF!</definedName>
    <definedName name="ATCFMP_7_6" localSheetId="0">#REF!</definedName>
    <definedName name="ATCFMP_7_6" localSheetId="3">#REF!</definedName>
    <definedName name="ATCFMP_7_6" localSheetId="19">#REF!</definedName>
    <definedName name="ATCFMP_7_6">#REF!</definedName>
    <definedName name="ATCFMP_8_6" localSheetId="0">#REF!</definedName>
    <definedName name="ATCFMP_8_6" localSheetId="3">#REF!</definedName>
    <definedName name="ATCFMP_8_6" localSheetId="19">#REF!</definedName>
    <definedName name="ATCFMP_8_6">#REF!</definedName>
    <definedName name="ATCFMP_9_6" localSheetId="0">#REF!</definedName>
    <definedName name="ATCFMP_9_6" localSheetId="3">#REF!</definedName>
    <definedName name="ATCFMP_9_6" localSheetId="19">#REF!</definedName>
    <definedName name="ATCFMP_9_6">#REF!</definedName>
    <definedName name="CMTHLOSS_12" localSheetId="0">#REF!</definedName>
    <definedName name="CMTHLOSS_12" localSheetId="3">#REF!</definedName>
    <definedName name="CMTHLOSS_12" localSheetId="19">#REF!</definedName>
    <definedName name="CMTHLOSS_12">#REF!</definedName>
    <definedName name="CMTHLOSS_2" localSheetId="0">#REF!</definedName>
    <definedName name="CMTHLOSS_2" localSheetId="3">#REF!</definedName>
    <definedName name="CMTHLOSS_2" localSheetId="19">#REF!</definedName>
    <definedName name="CMTHLOSS_2">#REF!</definedName>
    <definedName name="CMTHLOSS_3" localSheetId="0">#REF!</definedName>
    <definedName name="CMTHLOSS_3" localSheetId="3">#REF!</definedName>
    <definedName name="CMTHLOSS_3" localSheetId="19">#REF!</definedName>
    <definedName name="CMTHLOSS_3">#REF!</definedName>
    <definedName name="CMTHLOSS_36" localSheetId="0">#REF!</definedName>
    <definedName name="CMTHLOSS_36" localSheetId="3">#REF!</definedName>
    <definedName name="CMTHLOSS_36" localSheetId="19">#REF!</definedName>
    <definedName name="CMTHLOSS_36">#REF!</definedName>
    <definedName name="ControlOfCisternCapacityInLitres" localSheetId="0">#REF!</definedName>
    <definedName name="ControlOfCisternCapacityInLitres" localSheetId="3">#REF!</definedName>
    <definedName name="ControlOfCisternCapacityInLitres" localSheetId="19">#REF!</definedName>
    <definedName name="ControlOfCisternCapacityInLitres">#REF!</definedName>
    <definedName name="CTDCOMP_2" localSheetId="0">#REF!</definedName>
    <definedName name="CTDCOMP_2" localSheetId="3">#REF!</definedName>
    <definedName name="CTDCOMP_2" localSheetId="19">#REF!</definedName>
    <definedName name="CTDCOMP_2">#REF!</definedName>
    <definedName name="CTDCOMP_3" localSheetId="0">#REF!</definedName>
    <definedName name="CTDCOMP_3" localSheetId="3">#REF!</definedName>
    <definedName name="CTDCOMP_3" localSheetId="19">#REF!</definedName>
    <definedName name="CTDCOMP_3">#REF!</definedName>
    <definedName name="cwctat" localSheetId="0">#REF!</definedName>
    <definedName name="cwctat" localSheetId="3">#REF!</definedName>
    <definedName name="cwctat" localSheetId="19">#REF!</definedName>
    <definedName name="cwctat">#REF!</definedName>
    <definedName name="cwctat_1" localSheetId="0">#REF!</definedName>
    <definedName name="cwctat_1" localSheetId="3">#REF!</definedName>
    <definedName name="cwctat_1" localSheetId="19">#REF!</definedName>
    <definedName name="cwctat_1">#REF!</definedName>
    <definedName name="cwctat_11" localSheetId="0">#REF!</definedName>
    <definedName name="cwctat_11" localSheetId="3">#REF!</definedName>
    <definedName name="cwctat_11" localSheetId="19">#REF!</definedName>
    <definedName name="cwctat_11">#REF!</definedName>
    <definedName name="cwctat_2" localSheetId="0">#REF!</definedName>
    <definedName name="cwctat_2" localSheetId="3">#REF!</definedName>
    <definedName name="cwctat_2" localSheetId="19">#REF!</definedName>
    <definedName name="cwctat_2">#REF!</definedName>
    <definedName name="cwctat_6" localSheetId="0">#REF!</definedName>
    <definedName name="cwctat_6" localSheetId="3">#REF!</definedName>
    <definedName name="cwctat_6" localSheetId="19">#REF!</definedName>
    <definedName name="cwctat_6">#REF!</definedName>
    <definedName name="cwctat_7" localSheetId="0">#REF!</definedName>
    <definedName name="cwctat_7" localSheetId="3">#REF!</definedName>
    <definedName name="cwctat_7" localSheetId="19">#REF!</definedName>
    <definedName name="cwctat_7">#REF!</definedName>
    <definedName name="CYPMNT_2" localSheetId="0">#REF!</definedName>
    <definedName name="CYPMNT_2" localSheetId="3">#REF!</definedName>
    <definedName name="CYPMNT_2" localSheetId="19">#REF!</definedName>
    <definedName name="CYPMNT_2">#REF!</definedName>
    <definedName name="CYPMNT_3" localSheetId="0">#REF!</definedName>
    <definedName name="CYPMNT_3" localSheetId="3">#REF!</definedName>
    <definedName name="CYPMNT_3" localSheetId="19">#REF!</definedName>
    <definedName name="CYPMNT_3">#REF!</definedName>
    <definedName name="CYPMNT_36" localSheetId="0">#REF!</definedName>
    <definedName name="CYPMNT_36" localSheetId="3">#REF!</definedName>
    <definedName name="CYPMNT_36" localSheetId="19">#REF!</definedName>
    <definedName name="CYPMNT_36">#REF!</definedName>
    <definedName name="D" localSheetId="0">#REF!</definedName>
    <definedName name="D" localSheetId="3">#REF!</definedName>
    <definedName name="D" localSheetId="19">#REF!</definedName>
    <definedName name="D">#REF!</definedName>
    <definedName name="D_1" localSheetId="0">#REF!</definedName>
    <definedName name="D_1" localSheetId="3">#REF!</definedName>
    <definedName name="D_1" localSheetId="19">#REF!</definedName>
    <definedName name="D_1">#REF!</definedName>
    <definedName name="D_11" localSheetId="0">#REF!</definedName>
    <definedName name="D_11" localSheetId="3">#REF!</definedName>
    <definedName name="D_11" localSheetId="19">#REF!</definedName>
    <definedName name="D_11">#REF!</definedName>
    <definedName name="D_2" localSheetId="0">#REF!</definedName>
    <definedName name="D_2" localSheetId="3">#REF!</definedName>
    <definedName name="D_2" localSheetId="19">#REF!</definedName>
    <definedName name="D_2">#REF!</definedName>
    <definedName name="D_6" localSheetId="0">#REF!</definedName>
    <definedName name="D_6" localSheetId="3">#REF!</definedName>
    <definedName name="D_6" localSheetId="19">#REF!</definedName>
    <definedName name="D_6">#REF!</definedName>
    <definedName name="D_7" localSheetId="0">#REF!</definedName>
    <definedName name="D_7" localSheetId="3">#REF!</definedName>
    <definedName name="D_7" localSheetId="19">#REF!</definedName>
    <definedName name="D_7">#REF!</definedName>
    <definedName name="_xlnm.Database" localSheetId="0">#REF!</definedName>
    <definedName name="_xlnm.Database" localSheetId="3">#REF!</definedName>
    <definedName name="_xlnm.Database" localSheetId="19">#REF!</definedName>
    <definedName name="_xlnm.Database">#REF!</definedName>
    <definedName name="DATE" localSheetId="0">[13]LMAIN!#REF!</definedName>
    <definedName name="DATE" localSheetId="3">[13]LMAIN!#REF!</definedName>
    <definedName name="DATE" localSheetId="19">[13]LMAIN!#REF!</definedName>
    <definedName name="DATE">[13]LMAIN!#REF!</definedName>
    <definedName name="DATE_1" localSheetId="0">[13]LMAIN!#REF!</definedName>
    <definedName name="DATE_1" localSheetId="3">[13]LMAIN!#REF!</definedName>
    <definedName name="DATE_1" localSheetId="19">[13]LMAIN!#REF!</definedName>
    <definedName name="DATE_1">[13]LMAIN!#REF!</definedName>
    <definedName name="DATE1" localSheetId="0">[13]LMAIN!#REF!</definedName>
    <definedName name="DATE1" localSheetId="3">[13]LMAIN!#REF!</definedName>
    <definedName name="DATE1" localSheetId="19">[13]LMAIN!#REF!</definedName>
    <definedName name="DATE1">[13]LMAIN!#REF!</definedName>
    <definedName name="DATE1_1" localSheetId="0">[13]LMAIN!#REF!</definedName>
    <definedName name="DATE1_1" localSheetId="3">[13]LMAIN!#REF!</definedName>
    <definedName name="DATE1_1" localSheetId="19">[13]LMAIN!#REF!</definedName>
    <definedName name="DATE1_1">[13]LMAIN!#REF!</definedName>
    <definedName name="dfd" localSheetId="0" hidden="1">{"'Sheet1'!$A$4386:$N$4591"}</definedName>
    <definedName name="dfd" localSheetId="3" hidden="1">{"'Sheet1'!$A$4386:$N$4591"}</definedName>
    <definedName name="dfd" hidden="1">{"'Sheet1'!$A$4386:$N$4591"}</definedName>
    <definedName name="DMTHLOS_17" localSheetId="0">#REF!</definedName>
    <definedName name="DMTHLOS_17" localSheetId="3">#REF!</definedName>
    <definedName name="DMTHLOS_17" localSheetId="19">#REF!</definedName>
    <definedName name="DMTHLOS_17">#REF!</definedName>
    <definedName name="Document_array_3">NA()</definedName>
    <definedName name="DT" localSheetId="0">#REF!</definedName>
    <definedName name="DT" localSheetId="3">#REF!</definedName>
    <definedName name="DT" localSheetId="19">#REF!</definedName>
    <definedName name="DT">#REF!</definedName>
    <definedName name="DT_1" localSheetId="0">#REF!</definedName>
    <definedName name="DT_1" localSheetId="3">#REF!</definedName>
    <definedName name="DT_1" localSheetId="19">#REF!</definedName>
    <definedName name="DT_1">#REF!</definedName>
    <definedName name="DT_11" localSheetId="0">#REF!</definedName>
    <definedName name="DT_11" localSheetId="3">#REF!</definedName>
    <definedName name="DT_11" localSheetId="19">#REF!</definedName>
    <definedName name="DT_11">#REF!</definedName>
    <definedName name="DT_2" localSheetId="0">#REF!</definedName>
    <definedName name="DT_2" localSheetId="3">#REF!</definedName>
    <definedName name="DT_2" localSheetId="19">#REF!</definedName>
    <definedName name="DT_2">#REF!</definedName>
    <definedName name="DT_6" localSheetId="0">#REF!</definedName>
    <definedName name="DT_6" localSheetId="3">#REF!</definedName>
    <definedName name="DT_6" localSheetId="19">#REF!</definedName>
    <definedName name="DT_6">#REF!</definedName>
    <definedName name="DT_7" localSheetId="0">#REF!</definedName>
    <definedName name="DT_7" localSheetId="3">#REF!</definedName>
    <definedName name="DT_7" localSheetId="19">#REF!</definedName>
    <definedName name="DT_7">#REF!</definedName>
    <definedName name="DTT" localSheetId="0">#REF!</definedName>
    <definedName name="DTT" localSheetId="3">#REF!</definedName>
    <definedName name="DTT" localSheetId="19">#REF!</definedName>
    <definedName name="DTT">#REF!</definedName>
    <definedName name="DTT_1" localSheetId="0">#REF!</definedName>
    <definedName name="DTT_1" localSheetId="3">#REF!</definedName>
    <definedName name="DTT_1" localSheetId="19">#REF!</definedName>
    <definedName name="DTT_1">#REF!</definedName>
    <definedName name="DTT_11" localSheetId="0">#REF!</definedName>
    <definedName name="DTT_11" localSheetId="3">#REF!</definedName>
    <definedName name="DTT_11" localSheetId="19">#REF!</definedName>
    <definedName name="DTT_11">#REF!</definedName>
    <definedName name="DTT_2" localSheetId="0">#REF!</definedName>
    <definedName name="DTT_2" localSheetId="3">#REF!</definedName>
    <definedName name="DTT_2" localSheetId="19">#REF!</definedName>
    <definedName name="DTT_2">#REF!</definedName>
    <definedName name="DTT_6" localSheetId="0">#REF!</definedName>
    <definedName name="DTT_6" localSheetId="3">#REF!</definedName>
    <definedName name="DTT_6" localSheetId="19">#REF!</definedName>
    <definedName name="DTT_6">#REF!</definedName>
    <definedName name="DTT_7" localSheetId="0">#REF!</definedName>
    <definedName name="DTT_7" localSheetId="3">#REF!</definedName>
    <definedName name="DTT_7" localSheetId="19">#REF!</definedName>
    <definedName name="DTT_7">#REF!</definedName>
    <definedName name="Excel_BuiltIn__FilterDatabase_1" localSheetId="0">#REF!</definedName>
    <definedName name="Excel_BuiltIn__FilterDatabase_1" localSheetId="3">#REF!</definedName>
    <definedName name="Excel_BuiltIn__FilterDatabase_1" localSheetId="19">#REF!</definedName>
    <definedName name="Excel_BuiltIn__FilterDatabase_1">#REF!</definedName>
    <definedName name="Excel_BuiltIn__FilterDatabase_1_1" localSheetId="0">#REF!</definedName>
    <definedName name="Excel_BuiltIn__FilterDatabase_1_1" localSheetId="3">#REF!</definedName>
    <definedName name="Excel_BuiltIn__FilterDatabase_1_1" localSheetId="19">#REF!</definedName>
    <definedName name="Excel_BuiltIn__FilterDatabase_1_1">#REF!</definedName>
    <definedName name="Excel_BuiltIn__FilterDatabase_1_1_1" localSheetId="0">#REF!</definedName>
    <definedName name="Excel_BuiltIn__FilterDatabase_1_1_1" localSheetId="3">#REF!</definedName>
    <definedName name="Excel_BuiltIn__FilterDatabase_1_1_1" localSheetId="19">#REF!</definedName>
    <definedName name="Excel_BuiltIn__FilterDatabase_1_1_1">#REF!</definedName>
    <definedName name="Excel_BuiltIn__FilterDatabase_1_10" localSheetId="0">#REF!</definedName>
    <definedName name="Excel_BuiltIn__FilterDatabase_1_10" localSheetId="3">#REF!</definedName>
    <definedName name="Excel_BuiltIn__FilterDatabase_1_10" localSheetId="19">#REF!</definedName>
    <definedName name="Excel_BuiltIn__FilterDatabase_1_10">#REF!</definedName>
    <definedName name="Excel_BuiltIn__FilterDatabase_1_11" localSheetId="0">#REF!</definedName>
    <definedName name="Excel_BuiltIn__FilterDatabase_1_11" localSheetId="3">#REF!</definedName>
    <definedName name="Excel_BuiltIn__FilterDatabase_1_11" localSheetId="19">#REF!</definedName>
    <definedName name="Excel_BuiltIn__FilterDatabase_1_11">#REF!</definedName>
    <definedName name="Excel_BuiltIn__FilterDatabase_1_6" localSheetId="0">#REF!</definedName>
    <definedName name="Excel_BuiltIn__FilterDatabase_1_6" localSheetId="3">#REF!</definedName>
    <definedName name="Excel_BuiltIn__FilterDatabase_1_6" localSheetId="19">#REF!</definedName>
    <definedName name="Excel_BuiltIn__FilterDatabase_1_6">#REF!</definedName>
    <definedName name="Excel_BuiltIn__FilterDatabase_1_9" localSheetId="0">#REF!</definedName>
    <definedName name="Excel_BuiltIn__FilterDatabase_1_9" localSheetId="3">#REF!</definedName>
    <definedName name="Excel_BuiltIn__FilterDatabase_1_9" localSheetId="19">#REF!</definedName>
    <definedName name="Excel_BuiltIn__FilterDatabase_1_9">#REF!</definedName>
    <definedName name="Excel_BuiltIn__FilterDatabase_10" localSheetId="0">#REF!</definedName>
    <definedName name="Excel_BuiltIn__FilterDatabase_10" localSheetId="3">#REF!</definedName>
    <definedName name="Excel_BuiltIn__FilterDatabase_10" localSheetId="19">#REF!</definedName>
    <definedName name="Excel_BuiltIn__FilterDatabase_10">#REF!</definedName>
    <definedName name="Excel_BuiltIn__FilterDatabase_11" localSheetId="0">#REF!</definedName>
    <definedName name="Excel_BuiltIn__FilterDatabase_11" localSheetId="3">#REF!</definedName>
    <definedName name="Excel_BuiltIn__FilterDatabase_11" localSheetId="19">#REF!</definedName>
    <definedName name="Excel_BuiltIn__FilterDatabase_11">#REF!</definedName>
    <definedName name="Excel_BuiltIn__FilterDatabase_11_1" localSheetId="0">#REF!</definedName>
    <definedName name="Excel_BuiltIn__FilterDatabase_11_1" localSheetId="3">#REF!</definedName>
    <definedName name="Excel_BuiltIn__FilterDatabase_11_1" localSheetId="19">#REF!</definedName>
    <definedName name="Excel_BuiltIn__FilterDatabase_11_1">#REF!</definedName>
    <definedName name="Excel_BuiltIn__FilterDatabase_13" localSheetId="0">#REF!</definedName>
    <definedName name="Excel_BuiltIn__FilterDatabase_13" localSheetId="3">#REF!</definedName>
    <definedName name="Excel_BuiltIn__FilterDatabase_13" localSheetId="19">#REF!</definedName>
    <definedName name="Excel_BuiltIn__FilterDatabase_13">#REF!</definedName>
    <definedName name="Excel_BuiltIn__FilterDatabase_15" localSheetId="0">#REF!</definedName>
    <definedName name="Excel_BuiltIn__FilterDatabase_15" localSheetId="3">#REF!</definedName>
    <definedName name="Excel_BuiltIn__FilterDatabase_15" localSheetId="19">#REF!</definedName>
    <definedName name="Excel_BuiltIn__FilterDatabase_15">#REF!</definedName>
    <definedName name="Excel_BuiltIn__FilterDatabase_17" localSheetId="0">#REF!</definedName>
    <definedName name="Excel_BuiltIn__FilterDatabase_17" localSheetId="3">#REF!</definedName>
    <definedName name="Excel_BuiltIn__FilterDatabase_17" localSheetId="19">#REF!</definedName>
    <definedName name="Excel_BuiltIn__FilterDatabase_17">#REF!</definedName>
    <definedName name="Excel_BuiltIn__FilterDatabase_17_10" localSheetId="0">#REF!</definedName>
    <definedName name="Excel_BuiltIn__FilterDatabase_17_10" localSheetId="3">#REF!</definedName>
    <definedName name="Excel_BuiltIn__FilterDatabase_17_10" localSheetId="19">#REF!</definedName>
    <definedName name="Excel_BuiltIn__FilterDatabase_17_10">#REF!</definedName>
    <definedName name="Excel_BuiltIn__FilterDatabase_17_11" localSheetId="0">#REF!</definedName>
    <definedName name="Excel_BuiltIn__FilterDatabase_17_11" localSheetId="3">#REF!</definedName>
    <definedName name="Excel_BuiltIn__FilterDatabase_17_11" localSheetId="19">#REF!</definedName>
    <definedName name="Excel_BuiltIn__FilterDatabase_17_11">#REF!</definedName>
    <definedName name="Excel_BuiltIn__FilterDatabase_17_8" localSheetId="0">#REF!</definedName>
    <definedName name="Excel_BuiltIn__FilterDatabase_17_8" localSheetId="3">#REF!</definedName>
    <definedName name="Excel_BuiltIn__FilterDatabase_17_8" localSheetId="19">#REF!</definedName>
    <definedName name="Excel_BuiltIn__FilterDatabase_17_8">#REF!</definedName>
    <definedName name="Excel_BuiltIn__FilterDatabase_17_9" localSheetId="0">#REF!</definedName>
    <definedName name="Excel_BuiltIn__FilterDatabase_17_9" localSheetId="3">#REF!</definedName>
    <definedName name="Excel_BuiltIn__FilterDatabase_17_9" localSheetId="19">#REF!</definedName>
    <definedName name="Excel_BuiltIn__FilterDatabase_17_9">#REF!</definedName>
    <definedName name="Excel_BuiltIn__FilterDatabase_18" localSheetId="0">#REF!</definedName>
    <definedName name="Excel_BuiltIn__FilterDatabase_18" localSheetId="3">#REF!</definedName>
    <definedName name="Excel_BuiltIn__FilterDatabase_18" localSheetId="19">#REF!</definedName>
    <definedName name="Excel_BuiltIn__FilterDatabase_18">#REF!</definedName>
    <definedName name="Excel_BuiltIn__FilterDatabase_18_10" localSheetId="0">#REF!</definedName>
    <definedName name="Excel_BuiltIn__FilterDatabase_18_10" localSheetId="3">#REF!</definedName>
    <definedName name="Excel_BuiltIn__FilterDatabase_18_10" localSheetId="19">#REF!</definedName>
    <definedName name="Excel_BuiltIn__FilterDatabase_18_10">#REF!</definedName>
    <definedName name="Excel_BuiltIn__FilterDatabase_18_11" localSheetId="0">#REF!</definedName>
    <definedName name="Excel_BuiltIn__FilterDatabase_18_11" localSheetId="3">#REF!</definedName>
    <definedName name="Excel_BuiltIn__FilterDatabase_18_11" localSheetId="19">#REF!</definedName>
    <definedName name="Excel_BuiltIn__FilterDatabase_18_11">#REF!</definedName>
    <definedName name="Excel_BuiltIn__FilterDatabase_18_8" localSheetId="0">#REF!</definedName>
    <definedName name="Excel_BuiltIn__FilterDatabase_18_8" localSheetId="3">#REF!</definedName>
    <definedName name="Excel_BuiltIn__FilterDatabase_18_8" localSheetId="19">#REF!</definedName>
    <definedName name="Excel_BuiltIn__FilterDatabase_18_8">#REF!</definedName>
    <definedName name="Excel_BuiltIn__FilterDatabase_18_9" localSheetId="0">#REF!</definedName>
    <definedName name="Excel_BuiltIn__FilterDatabase_18_9" localSheetId="3">#REF!</definedName>
    <definedName name="Excel_BuiltIn__FilterDatabase_18_9" localSheetId="19">#REF!</definedName>
    <definedName name="Excel_BuiltIn__FilterDatabase_18_9">#REF!</definedName>
    <definedName name="Excel_BuiltIn__FilterDatabase_2" localSheetId="0">#REF!</definedName>
    <definedName name="Excel_BuiltIn__FilterDatabase_2" localSheetId="3">#REF!</definedName>
    <definedName name="Excel_BuiltIn__FilterDatabase_2" localSheetId="19">#REF!</definedName>
    <definedName name="Excel_BuiltIn__FilterDatabase_2">#REF!</definedName>
    <definedName name="Excel_BuiltIn__FilterDatabase_36" localSheetId="0">#REF!</definedName>
    <definedName name="Excel_BuiltIn__FilterDatabase_36" localSheetId="3">#REF!</definedName>
    <definedName name="Excel_BuiltIn__FilterDatabase_36" localSheetId="19">#REF!</definedName>
    <definedName name="Excel_BuiltIn__FilterDatabase_36">#REF!</definedName>
    <definedName name="Excel_BuiltIn__FilterDatabase_4" localSheetId="0">[14]PRO_39_C!#REF!</definedName>
    <definedName name="Excel_BuiltIn__FilterDatabase_4" localSheetId="3">[14]PRO_39_C!#REF!</definedName>
    <definedName name="Excel_BuiltIn__FilterDatabase_4" localSheetId="19">[14]PRO_39_C!#REF!</definedName>
    <definedName name="Excel_BuiltIn__FilterDatabase_4">[14]PRO_39_C!#REF!</definedName>
    <definedName name="Excel_BuiltIn__FilterDatabase_9" localSheetId="0">#REF!</definedName>
    <definedName name="Excel_BuiltIn__FilterDatabase_9" localSheetId="3">#REF!</definedName>
    <definedName name="Excel_BuiltIn__FilterDatabase_9" localSheetId="19">#REF!</definedName>
    <definedName name="Excel_BuiltIn__FilterDatabase_9">#REF!</definedName>
    <definedName name="Excel_BuiltIn_Database" localSheetId="0">#REF!</definedName>
    <definedName name="Excel_BuiltIn_Database" localSheetId="3">#REF!</definedName>
    <definedName name="Excel_BuiltIn_Database" localSheetId="19">#REF!</definedName>
    <definedName name="Excel_BuiltIn_Database">#REF!</definedName>
    <definedName name="Excel_BuiltIn_Database_1" localSheetId="0">#REF!</definedName>
    <definedName name="Excel_BuiltIn_Database_1" localSheetId="3">#REF!</definedName>
    <definedName name="Excel_BuiltIn_Database_1" localSheetId="19">#REF!</definedName>
    <definedName name="Excel_BuiltIn_Database_1">#REF!</definedName>
    <definedName name="Excel_BuiltIn_Database_1_1" localSheetId="0">#REF!</definedName>
    <definedName name="Excel_BuiltIn_Database_1_1" localSheetId="3">#REF!</definedName>
    <definedName name="Excel_BuiltIn_Database_1_1" localSheetId="19">#REF!</definedName>
    <definedName name="Excel_BuiltIn_Database_1_1">#REF!</definedName>
    <definedName name="Excel_BuiltIn_Database_1_1_1" localSheetId="0">#REF!</definedName>
    <definedName name="Excel_BuiltIn_Database_1_1_1" localSheetId="3">#REF!</definedName>
    <definedName name="Excel_BuiltIn_Database_1_1_1" localSheetId="19">#REF!</definedName>
    <definedName name="Excel_BuiltIn_Database_1_1_1">#REF!</definedName>
    <definedName name="Excel_BuiltIn_Database_1_11" localSheetId="0">#REF!</definedName>
    <definedName name="Excel_BuiltIn_Database_1_11" localSheetId="3">#REF!</definedName>
    <definedName name="Excel_BuiltIn_Database_1_11" localSheetId="19">#REF!</definedName>
    <definedName name="Excel_BuiltIn_Database_1_11">#REF!</definedName>
    <definedName name="Excel_BuiltIn_Database_1_6" localSheetId="0">#REF!</definedName>
    <definedName name="Excel_BuiltIn_Database_1_6" localSheetId="3">#REF!</definedName>
    <definedName name="Excel_BuiltIn_Database_1_6" localSheetId="19">#REF!</definedName>
    <definedName name="Excel_BuiltIn_Database_1_6">#REF!</definedName>
    <definedName name="Excel_BuiltIn_Database_15" localSheetId="0">#REF!</definedName>
    <definedName name="Excel_BuiltIn_Database_15" localSheetId="3">#REF!</definedName>
    <definedName name="Excel_BuiltIn_Database_15" localSheetId="19">#REF!</definedName>
    <definedName name="Excel_BuiltIn_Database_15">#REF!</definedName>
    <definedName name="Excel_BuiltIn_Database_16" localSheetId="0">#REF!</definedName>
    <definedName name="Excel_BuiltIn_Database_16" localSheetId="3">#REF!</definedName>
    <definedName name="Excel_BuiltIn_Database_16" localSheetId="19">#REF!</definedName>
    <definedName name="Excel_BuiltIn_Database_16">#REF!</definedName>
    <definedName name="Excel_BuiltIn_Database_17" localSheetId="0">#REF!</definedName>
    <definedName name="Excel_BuiltIn_Database_17" localSheetId="3">#REF!</definedName>
    <definedName name="Excel_BuiltIn_Database_17" localSheetId="19">#REF!</definedName>
    <definedName name="Excel_BuiltIn_Database_17">#REF!</definedName>
    <definedName name="Excel_BuiltIn_Database_18" localSheetId="0">#REF!</definedName>
    <definedName name="Excel_BuiltIn_Database_18" localSheetId="3">#REF!</definedName>
    <definedName name="Excel_BuiltIn_Database_18" localSheetId="19">#REF!</definedName>
    <definedName name="Excel_BuiltIn_Database_18">#REF!</definedName>
    <definedName name="Excel_BuiltIn_Database_20" localSheetId="0">#REF!</definedName>
    <definedName name="Excel_BuiltIn_Database_20" localSheetId="3">#REF!</definedName>
    <definedName name="Excel_BuiltIn_Database_20" localSheetId="19">#REF!</definedName>
    <definedName name="Excel_BuiltIn_Database_20">#REF!</definedName>
    <definedName name="Excel_BuiltIn_Print_Area" localSheetId="0">#REF!</definedName>
    <definedName name="Excel_BuiltIn_Print_Area" localSheetId="3">#REF!</definedName>
    <definedName name="Excel_BuiltIn_Print_Area" localSheetId="19">#REF!</definedName>
    <definedName name="Excel_BuiltIn_Print_Area">#REF!</definedName>
    <definedName name="Excel_BuiltIn_Print_Area_1" localSheetId="0">#REF!</definedName>
    <definedName name="Excel_BuiltIn_Print_Area_1" localSheetId="3">#REF!</definedName>
    <definedName name="Excel_BuiltIn_Print_Area_1" localSheetId="19">#REF!</definedName>
    <definedName name="Excel_BuiltIn_Print_Area_1">#REF!</definedName>
    <definedName name="Excel_BuiltIn_Print_Area_1_1" localSheetId="0">#REF!</definedName>
    <definedName name="Excel_BuiltIn_Print_Area_1_1" localSheetId="3">#REF!</definedName>
    <definedName name="Excel_BuiltIn_Print_Area_1_1" localSheetId="19">#REF!</definedName>
    <definedName name="Excel_BuiltIn_Print_Area_1_1">#REF!</definedName>
    <definedName name="Excel_BuiltIn_Print_Area_1_11" localSheetId="0">#REF!</definedName>
    <definedName name="Excel_BuiltIn_Print_Area_1_11" localSheetId="3">#REF!</definedName>
    <definedName name="Excel_BuiltIn_Print_Area_1_11" localSheetId="19">#REF!</definedName>
    <definedName name="Excel_BuiltIn_Print_Area_1_11">#REF!</definedName>
    <definedName name="Excel_BuiltIn_Print_Area_13_1" localSheetId="0">#REF!</definedName>
    <definedName name="Excel_BuiltIn_Print_Area_13_1" localSheetId="3">#REF!</definedName>
    <definedName name="Excel_BuiltIn_Print_Area_13_1" localSheetId="19">#REF!</definedName>
    <definedName name="Excel_BuiltIn_Print_Area_13_1">#REF!</definedName>
    <definedName name="Excel_BuiltIn_Print_Area_15_1" localSheetId="0">#REF!</definedName>
    <definedName name="Excel_BuiltIn_Print_Area_15_1" localSheetId="3">#REF!</definedName>
    <definedName name="Excel_BuiltIn_Print_Area_15_1" localSheetId="19">#REF!</definedName>
    <definedName name="Excel_BuiltIn_Print_Area_15_1">#REF!</definedName>
    <definedName name="Excel_BuiltIn_Print_Area_2" localSheetId="0">#REF!</definedName>
    <definedName name="Excel_BuiltIn_Print_Area_2" localSheetId="3">#REF!</definedName>
    <definedName name="Excel_BuiltIn_Print_Area_2" localSheetId="19">#REF!</definedName>
    <definedName name="Excel_BuiltIn_Print_Area_2">#REF!</definedName>
    <definedName name="Excel_BuiltIn_Print_Area_3_1" localSheetId="0">#REF!</definedName>
    <definedName name="Excel_BuiltIn_Print_Area_3_1" localSheetId="3">#REF!</definedName>
    <definedName name="Excel_BuiltIn_Print_Area_3_1" localSheetId="19">#REF!</definedName>
    <definedName name="Excel_BuiltIn_Print_Area_3_1">#REF!</definedName>
    <definedName name="Excel_BuiltIn_Print_Area_4" localSheetId="0">[15]REPORT!#REF!</definedName>
    <definedName name="Excel_BuiltIn_Print_Area_4" localSheetId="3">[15]REPORT!#REF!</definedName>
    <definedName name="Excel_BuiltIn_Print_Area_4" localSheetId="19">[15]REPORT!#REF!</definedName>
    <definedName name="Excel_BuiltIn_Print_Area_4">[15]REPORT!#REF!</definedName>
    <definedName name="Excel_BuiltIn_Print_Area_4_1" localSheetId="0">#REF!</definedName>
    <definedName name="Excel_BuiltIn_Print_Area_4_1" localSheetId="3">#REF!</definedName>
    <definedName name="Excel_BuiltIn_Print_Area_4_1" localSheetId="19">#REF!</definedName>
    <definedName name="Excel_BuiltIn_Print_Area_4_1">#REF!</definedName>
    <definedName name="Excel_BuiltIn_Print_Area_5_1" localSheetId="0">#REF!</definedName>
    <definedName name="Excel_BuiltIn_Print_Area_5_1" localSheetId="3">#REF!</definedName>
    <definedName name="Excel_BuiltIn_Print_Area_5_1" localSheetId="19">#REF!</definedName>
    <definedName name="Excel_BuiltIn_Print_Area_5_1">#REF!</definedName>
    <definedName name="Excel_BuiltIn_Print_Area_6_1" localSheetId="0">#REF!</definedName>
    <definedName name="Excel_BuiltIn_Print_Area_6_1" localSheetId="3">#REF!</definedName>
    <definedName name="Excel_BuiltIn_Print_Area_6_1" localSheetId="19">#REF!</definedName>
    <definedName name="Excel_BuiltIn_Print_Area_6_1">#REF!</definedName>
    <definedName name="Excel_BuiltIn_Print_Area_9" localSheetId="0">#REF!</definedName>
    <definedName name="Excel_BuiltIn_Print_Area_9" localSheetId="3">#REF!</definedName>
    <definedName name="Excel_BuiltIn_Print_Area_9" localSheetId="19">#REF!</definedName>
    <definedName name="Excel_BuiltIn_Print_Area_9">#REF!</definedName>
    <definedName name="Excel_BuiltIn_Print_Area_9_1" localSheetId="0">#REF!</definedName>
    <definedName name="Excel_BuiltIn_Print_Area_9_1" localSheetId="3">#REF!</definedName>
    <definedName name="Excel_BuiltIn_Print_Area_9_1" localSheetId="19">#REF!</definedName>
    <definedName name="Excel_BuiltIn_Print_Area_9_1">#REF!</definedName>
    <definedName name="Excel_BuiltIn_Print_Area_9_11" localSheetId="0">#REF!</definedName>
    <definedName name="Excel_BuiltIn_Print_Area_9_11" localSheetId="3">#REF!</definedName>
    <definedName name="Excel_BuiltIn_Print_Area_9_11" localSheetId="19">#REF!</definedName>
    <definedName name="Excel_BuiltIn_Print_Area_9_11">#REF!</definedName>
    <definedName name="Excel_BuiltIn_Print_Area_9_6" localSheetId="0">#REF!</definedName>
    <definedName name="Excel_BuiltIn_Print_Area_9_6" localSheetId="3">#REF!</definedName>
    <definedName name="Excel_BuiltIn_Print_Area_9_6" localSheetId="19">#REF!</definedName>
    <definedName name="Excel_BuiltIn_Print_Area_9_6">#REF!</definedName>
    <definedName name="Excel_BuiltIn_Print_Titles_10_1" localSheetId="0">#REF!,#REF!</definedName>
    <definedName name="Excel_BuiltIn_Print_Titles_10_1" localSheetId="3">#REF!,#REF!</definedName>
    <definedName name="Excel_BuiltIn_Print_Titles_10_1" localSheetId="19">#REF!,#REF!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0">#REF!</definedName>
    <definedName name="Excel_BuiltIn_Print_Titles_15_1" localSheetId="3">#REF!</definedName>
    <definedName name="Excel_BuiltIn_Print_Titles_15_1" localSheetId="19">#REF!</definedName>
    <definedName name="Excel_BuiltIn_Print_Titles_15_1">#REF!</definedName>
    <definedName name="Excel_BuiltIn_Print_Titles_2" localSheetId="0">'[18]T_D COMP'!$A$1:$B$65536,'[18]T_D COMP'!#REF!</definedName>
    <definedName name="Excel_BuiltIn_Print_Titles_2" localSheetId="3">'[18]T_D COMP'!$A$1:$B$65536,'[18]T_D COMP'!#REF!</definedName>
    <definedName name="Excel_BuiltIn_Print_Titles_2" localSheetId="19">'[18]T_D COMP'!$A$1:$B$65536,'[18]T_D COMP'!#REF!</definedName>
    <definedName name="Excel_BuiltIn_Print_Titles_2">'[18]T_D COMP'!$A$1:$B$65536,'[18]T_D COMP'!#REF!</definedName>
    <definedName name="Excel_BuiltIn_Print_Titles_2_1" localSheetId="0">'[18]T_D COMP'!$A$1:$B$65536,'[18]T_D COMP'!#REF!</definedName>
    <definedName name="Excel_BuiltIn_Print_Titles_2_1" localSheetId="3">'[18]T_D COMP'!$A$1:$B$65536,'[18]T_D COMP'!#REF!</definedName>
    <definedName name="Excel_BuiltIn_Print_Titles_2_1" localSheetId="19">'[18]T_D COMP'!$A$1:$B$65536,'[18]T_D COMP'!#REF!</definedName>
    <definedName name="Excel_BuiltIn_Print_Titles_2_1">'[18]T_D COMP'!$A$1:$B$65536,'[18]T_D COMP'!#REF!</definedName>
    <definedName name="Excel_BuiltIn_Print_Titles_2_10" localSheetId="0">'[18]T_D COMP'!$A$1:$B$65536,'[18]T_D COMP'!#REF!</definedName>
    <definedName name="Excel_BuiltIn_Print_Titles_2_10" localSheetId="3">'[18]T_D COMP'!$A$1:$B$65536,'[18]T_D COMP'!#REF!</definedName>
    <definedName name="Excel_BuiltIn_Print_Titles_2_10" localSheetId="19">'[18]T_D COMP'!$A$1:$B$65536,'[18]T_D COMP'!#REF!</definedName>
    <definedName name="Excel_BuiltIn_Print_Titles_2_10">'[18]T_D COMP'!$A$1:$B$65536,'[18]T_D COMP'!#REF!</definedName>
    <definedName name="Excel_BuiltIn_Print_Titles_2_7" localSheetId="0">'[18]T_D COMP'!$A$1:$B$65536,'[18]T_D COMP'!#REF!</definedName>
    <definedName name="Excel_BuiltIn_Print_Titles_2_7" localSheetId="3">'[18]T_D COMP'!$A$1:$B$65536,'[18]T_D COMP'!#REF!</definedName>
    <definedName name="Excel_BuiltIn_Print_Titles_2_7" localSheetId="19">'[18]T_D COMP'!$A$1:$B$65536,'[18]T_D COMP'!#REF!</definedName>
    <definedName name="Excel_BuiltIn_Print_Titles_2_7">'[18]T_D COMP'!$A$1:$B$65536,'[18]T_D COMP'!#REF!</definedName>
    <definedName name="Excel_BuiltIn_Print_Titles_2_8" localSheetId="0">'[18]T_D COMP'!$A$1:$B$65536,'[18]T_D COMP'!#REF!</definedName>
    <definedName name="Excel_BuiltIn_Print_Titles_2_8" localSheetId="3">'[18]T_D COMP'!$A$1:$B$65536,'[18]T_D COMP'!#REF!</definedName>
    <definedName name="Excel_BuiltIn_Print_Titles_2_8" localSheetId="19">'[18]T_D COMP'!$A$1:$B$65536,'[18]T_D COMP'!#REF!</definedName>
    <definedName name="Excel_BuiltIn_Print_Titles_2_8">'[18]T_D COMP'!$A$1:$B$65536,'[18]T_D COMP'!#REF!</definedName>
    <definedName name="Excel_BuiltIn_Print_Titles_2_9" localSheetId="0">'[18]T_D COMP'!$A$1:$B$65536,'[18]T_D COMP'!#REF!</definedName>
    <definedName name="Excel_BuiltIn_Print_Titles_2_9" localSheetId="3">'[18]T_D COMP'!$A$1:$B$65536,'[18]T_D COMP'!#REF!</definedName>
    <definedName name="Excel_BuiltIn_Print_Titles_2_9" localSheetId="19">'[18]T_D COMP'!$A$1:$B$65536,'[18]T_D COMP'!#REF!</definedName>
    <definedName name="Excel_BuiltIn_Print_Titles_2_9">'[18]T_D COMP'!$A$1:$B$65536,'[18]T_D COMP'!#REF!</definedName>
    <definedName name="Excel_BuiltIn_Print_Titles_3" localSheetId="0">#REF!</definedName>
    <definedName name="Excel_BuiltIn_Print_Titles_3" localSheetId="3">#REF!</definedName>
    <definedName name="Excel_BuiltIn_Print_Titles_3" localSheetId="19">#REF!</definedName>
    <definedName name="Excel_BuiltIn_Print_Titles_3">#REF!</definedName>
    <definedName name="Excel_BuiltIn_Print_Titles_4" localSheetId="0">[15]REPORT!#REF!,[15]REPORT!#REF!</definedName>
    <definedName name="Excel_BuiltIn_Print_Titles_4" localSheetId="3">[15]REPORT!#REF!,[15]REPORT!#REF!</definedName>
    <definedName name="Excel_BuiltIn_Print_Titles_4" localSheetId="19">[15]REPORT!#REF!,[15]REPORT!#REF!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0">#REF!</definedName>
    <definedName name="H" localSheetId="3">#REF!</definedName>
    <definedName name="H" localSheetId="19">#REF!</definedName>
    <definedName name="H">#REF!</definedName>
    <definedName name="hht" localSheetId="0" hidden="1">{"'Sheet1'!$A$4386:$N$4591"}</definedName>
    <definedName name="hht" localSheetId="3" hidden="1">{"'Sheet1'!$A$4386:$N$4591"}</definedName>
    <definedName name="hht" hidden="1">{"'Sheet1'!$A$4386:$N$4591"}</definedName>
    <definedName name="HT" localSheetId="0" hidden="1">{"'Sheet1'!$A$4386:$N$4591"}</definedName>
    <definedName name="HT" localSheetId="3" hidden="1">{"'Sheet1'!$A$4386:$N$4591"}</definedName>
    <definedName name="HT" hidden="1">{"'Sheet1'!$A$4386:$N$4591"}</definedName>
    <definedName name="HTML_CodePage" hidden="1">1252</definedName>
    <definedName name="HTML_Control" localSheetId="0" hidden="1">{"'Sheet1'!$A$4386:$N$4591"}</definedName>
    <definedName name="HTML_Control" localSheetId="3" hidden="1">{"'Sheet1'!$A$4386:$N$4591"}</definedName>
    <definedName name="HTML_Control" hidden="1">{"'Sheet1'!$A$4386:$N$4591"}</definedName>
    <definedName name="HTML_Control_1" localSheetId="0" hidden="1">{"'Sheet1'!$A$4386:$N$4591"}</definedName>
    <definedName name="HTML_Control_1" localSheetId="3" hidden="1">{"'Sheet1'!$A$4386:$N$4591"}</definedName>
    <definedName name="HTML_Control_1" hidden="1">{"'Sheet1'!$A$4386:$N$4591"}</definedName>
    <definedName name="HTML_Control_2" localSheetId="0" hidden="1">{"'Sheet1'!$A$4386:$N$4591"}</definedName>
    <definedName name="HTML_Control_2" localSheetId="3" hidden="1">{"'Sheet1'!$A$4386:$N$4591"}</definedName>
    <definedName name="HTML_Control_2" hidden="1">{"'Sheet1'!$A$4386:$N$4591"}</definedName>
    <definedName name="HTML_Control_3" localSheetId="0" hidden="1">{"'Sheet1'!$A$4386:$N$4591"}</definedName>
    <definedName name="HTML_Control_3" localSheetId="3" hidden="1">{"'Sheet1'!$A$4386:$N$4591"}</definedName>
    <definedName name="HTML_Control_3" hidden="1">{"'Sheet1'!$A$4386:$N$4591"}</definedName>
    <definedName name="HTML_Control_4" localSheetId="0" hidden="1">{"'Sheet1'!$A$4386:$N$4591"}</definedName>
    <definedName name="HTML_Control_4" localSheetId="3" hidden="1">{"'Sheet1'!$A$4386:$N$4591"}</definedName>
    <definedName name="HTML_Control_4" hidden="1">{"'Sheet1'!$A$4386:$N$4591"}</definedName>
    <definedName name="HTML_Control_5" localSheetId="0" hidden="1">{"'Sheet1'!$A$4386:$N$4591"}</definedName>
    <definedName name="HTML_Control_5" localSheetId="3"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0" hidden="1">{"'Sheet1'!$A$4386:$N$4591"}</definedName>
    <definedName name="j" localSheetId="3" hidden="1">{"'Sheet1'!$A$4386:$N$4591"}</definedName>
    <definedName name="j" hidden="1">{"'Sheet1'!$A$4386:$N$4591"}</definedName>
    <definedName name="jhm" localSheetId="0" hidden="1">'[5]mpmla wise pp01_02'!#REF!</definedName>
    <definedName name="jhm" localSheetId="3" hidden="1">'[5]mpmla wise pp01_02'!#REF!</definedName>
    <definedName name="jhm" localSheetId="19" hidden="1">'[5]mpmla wise pp01_02'!#REF!</definedName>
    <definedName name="jhm" hidden="1">'[5]mpmla wise pp01_02'!#REF!</definedName>
    <definedName name="jjj" localSheetId="0" hidden="1">{"'Sheet1'!$A$4386:$N$4591"}</definedName>
    <definedName name="jjj" localSheetId="3" hidden="1">{"'Sheet1'!$A$4386:$N$4591"}</definedName>
    <definedName name="jjj" hidden="1">{"'Sheet1'!$A$4386:$N$4591"}</definedName>
    <definedName name="ltg" localSheetId="0" hidden="1">#REF!</definedName>
    <definedName name="ltg" localSheetId="3" hidden="1">#REF!</definedName>
    <definedName name="ltg" localSheetId="19"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0">#REF!</definedName>
    <definedName name="OO" localSheetId="3">#REF!</definedName>
    <definedName name="OO" localSheetId="19">#REF!</definedName>
    <definedName name="OO">#REF!</definedName>
    <definedName name="oooo" localSheetId="0">#REF!</definedName>
    <definedName name="oooo" localSheetId="3">#REF!</definedName>
    <definedName name="oooo" localSheetId="19">#REF!</definedName>
    <definedName name="oooo">#REF!</definedName>
    <definedName name="P8V" localSheetId="0">#REF!</definedName>
    <definedName name="P8V" localSheetId="3">#REF!</definedName>
    <definedName name="P8V" localSheetId="19">#REF!</definedName>
    <definedName name="P8V">#REF!</definedName>
    <definedName name="po" hidden="1">[2]zpF0001!$E$39:$E$78</definedName>
    <definedName name="pptat" localSheetId="0">#REF!</definedName>
    <definedName name="pptat" localSheetId="3">#REF!</definedName>
    <definedName name="pptat" localSheetId="19">#REF!</definedName>
    <definedName name="pptat">#REF!</definedName>
    <definedName name="pptat_1" localSheetId="0">#REF!</definedName>
    <definedName name="pptat_1" localSheetId="3">#REF!</definedName>
    <definedName name="pptat_1" localSheetId="19">#REF!</definedName>
    <definedName name="pptat_1">#REF!</definedName>
    <definedName name="pptat_11" localSheetId="0">#REF!</definedName>
    <definedName name="pptat_11" localSheetId="3">#REF!</definedName>
    <definedName name="pptat_11" localSheetId="19">#REF!</definedName>
    <definedName name="pptat_11">#REF!</definedName>
    <definedName name="pptat_2" localSheetId="0">#REF!</definedName>
    <definedName name="pptat_2" localSheetId="3">#REF!</definedName>
    <definedName name="pptat_2" localSheetId="19">#REF!</definedName>
    <definedName name="pptat_2">#REF!</definedName>
    <definedName name="pptat_6" localSheetId="0">#REF!</definedName>
    <definedName name="pptat_6" localSheetId="3">#REF!</definedName>
    <definedName name="pptat_6" localSheetId="19">#REF!</definedName>
    <definedName name="pptat_6">#REF!</definedName>
    <definedName name="pptat_7" localSheetId="0">#REF!</definedName>
    <definedName name="pptat_7" localSheetId="3">#REF!</definedName>
    <definedName name="pptat_7" localSheetId="19">#REF!</definedName>
    <definedName name="pptat_7">#REF!</definedName>
    <definedName name="PR5IND3" localSheetId="0">#REF!</definedName>
    <definedName name="PR5IND3" localSheetId="3">#REF!</definedName>
    <definedName name="PR5IND3" localSheetId="19">#REF!</definedName>
    <definedName name="PR5IND3">#REF!</definedName>
    <definedName name="PR5IND3_1" localSheetId="0">#REF!</definedName>
    <definedName name="PR5IND3_1" localSheetId="3">#REF!</definedName>
    <definedName name="PR5IND3_1" localSheetId="19">#REF!</definedName>
    <definedName name="PR5IND3_1">#REF!</definedName>
    <definedName name="PR5IND5" localSheetId="0">#REF!</definedName>
    <definedName name="PR5IND5" localSheetId="3">#REF!</definedName>
    <definedName name="PR5IND5" localSheetId="19">#REF!</definedName>
    <definedName name="PR5IND5">#REF!</definedName>
    <definedName name="PR5IND5_1" localSheetId="0">#REF!</definedName>
    <definedName name="PR5IND5_1" localSheetId="3">#REF!</definedName>
    <definedName name="PR5IND5_1" localSheetId="19">#REF!</definedName>
    <definedName name="PR5IND5_1">#REF!</definedName>
    <definedName name="PR5LTG3" localSheetId="0">#REF!</definedName>
    <definedName name="PR5LTG3" localSheetId="3">#REF!</definedName>
    <definedName name="PR5LTG3" localSheetId="19">#REF!</definedName>
    <definedName name="PR5LTG3">#REF!</definedName>
    <definedName name="PR5LTG3_1" localSheetId="0">#REF!</definedName>
    <definedName name="PR5LTG3_1" localSheetId="3">#REF!</definedName>
    <definedName name="PR5LTG3_1" localSheetId="19">#REF!</definedName>
    <definedName name="PR5LTG3_1">#REF!</definedName>
    <definedName name="PR5LTG5" localSheetId="0">#REF!</definedName>
    <definedName name="PR5LTG5" localSheetId="3">#REF!</definedName>
    <definedName name="PR5LTG5" localSheetId="19">#REF!</definedName>
    <definedName name="PR5LTG5">#REF!</definedName>
    <definedName name="PR5LTG5_1" localSheetId="0">#REF!</definedName>
    <definedName name="PR5LTG5_1" localSheetId="3">#REF!</definedName>
    <definedName name="PR5LTG5_1" localSheetId="19">#REF!</definedName>
    <definedName name="PR5LTG5_1">#REF!</definedName>
    <definedName name="_xlnm.Print_Area" localSheetId="12">'011'!$A$1:$J$9</definedName>
    <definedName name="_xlnm.Print_Area" localSheetId="13">'012'!$A$1:$H$9</definedName>
    <definedName name="_xlnm.Print_Area" localSheetId="14">'013'!$A$1:$F$9</definedName>
    <definedName name="_xlnm.Print_Area" localSheetId="0">'Cum sop (Extra)'!$A$1:$H$39</definedName>
    <definedName name="_xlnm.Print_Area" localSheetId="15">'MG SoP - 15'!$B$2:$H$9</definedName>
    <definedName name="_xlnm.Print_Area" localSheetId="5">'MG SoP 003 '!$A$1:$I$49</definedName>
    <definedName name="_xlnm.Print_Area" localSheetId="6">'MG SoP 04'!$A$1:$D$12</definedName>
    <definedName name="_xlnm.Print_Area" localSheetId="7">'MG SOP 05'!$A$1:$G$12</definedName>
    <definedName name="_xlnm.Print_Area" localSheetId="16">'MG SoP 16'!$A$1:$H$31</definedName>
    <definedName name="PRINT_AREA_MI" localSheetId="0">#REF!</definedName>
    <definedName name="PRINT_AREA_MI" localSheetId="3">#REF!</definedName>
    <definedName name="PRINT_AREA_MI" localSheetId="19">#REF!</definedName>
    <definedName name="PRINT_AREA_MI">#REF!</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0" hidden="1">{"'Sheet1'!$A$4386:$N$4591"}</definedName>
    <definedName name="ra.city" localSheetId="3" hidden="1">{"'Sheet1'!$A$4386:$N$4591"}</definedName>
    <definedName name="ra.city" hidden="1">{"'Sheet1'!$A$4386:$N$4591"}</definedName>
    <definedName name="REN" localSheetId="0">[23]SUM_04_05!#REF!</definedName>
    <definedName name="REN" localSheetId="3">[23]SUM_04_05!#REF!</definedName>
    <definedName name="REN" localSheetId="19">[23]SUM_04_05!#REF!</definedName>
    <definedName name="REN">[23]SUM_04_05!#REF!</definedName>
    <definedName name="RngSteel">[24]CDSteelMaster!$B$3:$S$12</definedName>
    <definedName name="S" localSheetId="0">#REF!</definedName>
    <definedName name="S" localSheetId="3">#REF!</definedName>
    <definedName name="S" localSheetId="19">#REF!</definedName>
    <definedName name="S">#REF!</definedName>
    <definedName name="S_1" localSheetId="0">#REF!</definedName>
    <definedName name="S_1" localSheetId="3">#REF!</definedName>
    <definedName name="S_1" localSheetId="19">#REF!</definedName>
    <definedName name="S_1">#REF!</definedName>
    <definedName name="S_11" localSheetId="0">#REF!</definedName>
    <definedName name="S_11" localSheetId="3">#REF!</definedName>
    <definedName name="S_11" localSheetId="19">#REF!</definedName>
    <definedName name="S_11">#REF!</definedName>
    <definedName name="S_2" localSheetId="0">#REF!</definedName>
    <definedName name="S_2" localSheetId="3">#REF!</definedName>
    <definedName name="S_2" localSheetId="19">#REF!</definedName>
    <definedName name="S_2">#REF!</definedName>
    <definedName name="S_6" localSheetId="0">#REF!</definedName>
    <definedName name="S_6" localSheetId="3">#REF!</definedName>
    <definedName name="S_6" localSheetId="19">#REF!</definedName>
    <definedName name="S_6">#REF!</definedName>
    <definedName name="S_7" localSheetId="0">#REF!</definedName>
    <definedName name="S_7" localSheetId="3">#REF!</definedName>
    <definedName name="S_7" localSheetId="19">#REF!</definedName>
    <definedName name="S_7">#REF!</definedName>
    <definedName name="SI_1" localSheetId="0">#REF!</definedName>
    <definedName name="SI_1" localSheetId="3">#REF!</definedName>
    <definedName name="SI_1" localSheetId="19">#REF!</definedName>
    <definedName name="SI_1">#REF!</definedName>
    <definedName name="SI_2" localSheetId="0">#REF!</definedName>
    <definedName name="SI_2" localSheetId="3">#REF!</definedName>
    <definedName name="SI_2" localSheetId="19">#REF!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0">#REF!</definedName>
    <definedName name="T_7" localSheetId="3">#REF!</definedName>
    <definedName name="T_7" localSheetId="19">#REF!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0">#REF!</definedName>
    <definedName name="TC" localSheetId="3">#REF!</definedName>
    <definedName name="TC" localSheetId="19">#REF!</definedName>
    <definedName name="TC">#REF!</definedName>
    <definedName name="TC_1" localSheetId="0">#REF!</definedName>
    <definedName name="TC_1" localSheetId="3">#REF!</definedName>
    <definedName name="TC_1" localSheetId="19">#REF!</definedName>
    <definedName name="TC_1">#REF!</definedName>
    <definedName name="TC_11" localSheetId="0">#REF!</definedName>
    <definedName name="TC_11" localSheetId="3">#REF!</definedName>
    <definedName name="TC_11" localSheetId="19">#REF!</definedName>
    <definedName name="TC_11">#REF!</definedName>
    <definedName name="TC_2" localSheetId="0">#REF!</definedName>
    <definedName name="TC_2" localSheetId="3">#REF!</definedName>
    <definedName name="TC_2" localSheetId="19">#REF!</definedName>
    <definedName name="TC_2">#REF!</definedName>
    <definedName name="TC_6" localSheetId="0">#REF!</definedName>
    <definedName name="TC_6" localSheetId="3">#REF!</definedName>
    <definedName name="TC_6" localSheetId="19">#REF!</definedName>
    <definedName name="TC_6">#REF!</definedName>
    <definedName name="TC_7" localSheetId="0">#REF!</definedName>
    <definedName name="TC_7" localSheetId="3">#REF!</definedName>
    <definedName name="TC_7" localSheetId="19">#REF!</definedName>
    <definedName name="TC_7">#REF!</definedName>
    <definedName name="temp" localSheetId="0" hidden="1">{"'Sheet1'!$A$4386:$N$4591"}</definedName>
    <definedName name="temp" localSheetId="3" hidden="1">{"'Sheet1'!$A$4386:$N$4591"}</definedName>
    <definedName name="temp" hidden="1">{"'Sheet1'!$A$4386:$N$4591"}</definedName>
    <definedName name="TRANS" localSheetId="0" hidden="1">{"'Sheet1'!$A$4386:$N$4591"}</definedName>
    <definedName name="TRANS" localSheetId="3" hidden="1">{"'Sheet1'!$A$4386:$N$4591"}</definedName>
    <definedName name="TRANS" hidden="1">{"'Sheet1'!$A$4386:$N$4591"}</definedName>
    <definedName name="TRANS_1" localSheetId="0" hidden="1">{"'Sheet1'!$A$4386:$N$4591"}</definedName>
    <definedName name="TRANS_1" localSheetId="3" hidden="1">{"'Sheet1'!$A$4386:$N$4591"}</definedName>
    <definedName name="TRANS_1" hidden="1">{"'Sheet1'!$A$4386:$N$4591"}</definedName>
    <definedName name="TRANS_2" localSheetId="0" hidden="1">{"'Sheet1'!$A$4386:$N$4591"}</definedName>
    <definedName name="TRANS_2" localSheetId="3" hidden="1">{"'Sheet1'!$A$4386:$N$4591"}</definedName>
    <definedName name="TRANS_2" hidden="1">{"'Sheet1'!$A$4386:$N$4591"}</definedName>
    <definedName name="TRANS_3" localSheetId="0" hidden="1">{"'Sheet1'!$A$4386:$N$4591"}</definedName>
    <definedName name="TRANS_3" localSheetId="3" hidden="1">{"'Sheet1'!$A$4386:$N$4591"}</definedName>
    <definedName name="TRANS_3" hidden="1">{"'Sheet1'!$A$4386:$N$4591"}</definedName>
    <definedName name="TRANS_4" localSheetId="0" hidden="1">{"'Sheet1'!$A$4386:$N$4591"}</definedName>
    <definedName name="TRANS_4" localSheetId="3" hidden="1">{"'Sheet1'!$A$4386:$N$4591"}</definedName>
    <definedName name="TRANS_4" hidden="1">{"'Sheet1'!$A$4386:$N$4591"}</definedName>
    <definedName name="TRANS_5" localSheetId="0" hidden="1">{"'Sheet1'!$A$4386:$N$4591"}</definedName>
    <definedName name="TRANS_5" localSheetId="3" hidden="1">{"'Sheet1'!$A$4386:$N$4591"}</definedName>
    <definedName name="TRANS_5" hidden="1">{"'Sheet1'!$A$4386:$N$4591"}</definedName>
    <definedName name="TST" hidden="1">'[2]mpmla wise pp0001'!$B$166:$B$172</definedName>
    <definedName name="TT" localSheetId="12">'011'!$E$8</definedName>
    <definedName name="ty" localSheetId="0">#REF!</definedName>
    <definedName name="ty" localSheetId="3">#REF!</definedName>
    <definedName name="ty" localSheetId="19">#REF!</definedName>
    <definedName name="ty">#REF!</definedName>
    <definedName name="uyuy" localSheetId="0" hidden="1">#REF!</definedName>
    <definedName name="uyuy" localSheetId="3" hidden="1">#REF!</definedName>
    <definedName name="uyuy" localSheetId="19" hidden="1">#REF!</definedName>
    <definedName name="uyuy" hidden="1">#REF!</definedName>
    <definedName name="VG" localSheetId="0" hidden="1">{"'Sheet1'!$A$4386:$N$4591"}</definedName>
    <definedName name="VG" localSheetId="3" hidden="1">{"'Sheet1'!$A$4386:$N$4591"}</definedName>
    <definedName name="VG" hidden="1">{"'Sheet1'!$A$4386:$N$4591"}</definedName>
    <definedName name="wctat" localSheetId="0">#REF!</definedName>
    <definedName name="wctat" localSheetId="3">#REF!</definedName>
    <definedName name="wctat" localSheetId="19">#REF!</definedName>
    <definedName name="wctat">#REF!</definedName>
    <definedName name="wctat_1" localSheetId="0">#REF!</definedName>
    <definedName name="wctat_1" localSheetId="3">#REF!</definedName>
    <definedName name="wctat_1" localSheetId="19">#REF!</definedName>
    <definedName name="wctat_1">#REF!</definedName>
    <definedName name="wctat_11" localSheetId="0">#REF!</definedName>
    <definedName name="wctat_11" localSheetId="3">#REF!</definedName>
    <definedName name="wctat_11" localSheetId="19">#REF!</definedName>
    <definedName name="wctat_11">#REF!</definedName>
    <definedName name="wctat_2" localSheetId="0">#REF!</definedName>
    <definedName name="wctat_2" localSheetId="3">#REF!</definedName>
    <definedName name="wctat_2" localSheetId="19">#REF!</definedName>
    <definedName name="wctat_2">#REF!</definedName>
    <definedName name="wctat_6" localSheetId="0">#REF!</definedName>
    <definedName name="wctat_6" localSheetId="3">#REF!</definedName>
    <definedName name="wctat_6" localSheetId="19">#REF!</definedName>
    <definedName name="wctat_6">#REF!</definedName>
    <definedName name="wctat_7" localSheetId="0">#REF!</definedName>
    <definedName name="wctat_7" localSheetId="3">#REF!</definedName>
    <definedName name="wctat_7" localSheetId="19">#REF!</definedName>
    <definedName name="wctat_7">#REF!</definedName>
    <definedName name="weree" localSheetId="0">#REF!</definedName>
    <definedName name="weree" localSheetId="3">#REF!</definedName>
    <definedName name="weree" localSheetId="19">#REF!</definedName>
    <definedName name="weree">#REF!</definedName>
    <definedName name="work_pp_0601" localSheetId="0">[1]TLPPOCT!#REF!</definedName>
    <definedName name="work_pp_0601" localSheetId="3">[1]TLPPOCT!#REF!</definedName>
    <definedName name="work_pp_0601" localSheetId="19">[1]TLPPOCT!#REF!</definedName>
    <definedName name="work_pp_0601">[1]TLPPOCT!#REF!</definedName>
    <definedName name="work_pp_0601_1" localSheetId="0">[1]TLPPOCT!#REF!</definedName>
    <definedName name="work_pp_0601_1" localSheetId="3">[1]TLPPOCT!#REF!</definedName>
    <definedName name="work_pp_0601_1" localSheetId="19">[1]TLPPOCT!#REF!</definedName>
    <definedName name="work_pp_0601_1">[1]TLPPOCT!#REF!</definedName>
    <definedName name="work_pp_0601_10" localSheetId="0">[1]TLPPOCT!#REF!</definedName>
    <definedName name="work_pp_0601_10" localSheetId="3">[1]TLPPOCT!#REF!</definedName>
    <definedName name="work_pp_0601_10" localSheetId="19">[1]TLPPOCT!#REF!</definedName>
    <definedName name="work_pp_0601_10">[1]TLPPOCT!#REF!</definedName>
    <definedName name="work_pp_0601_2" localSheetId="0">[6]TLPPOCT!#REF!</definedName>
    <definedName name="work_pp_0601_2" localSheetId="3">[6]TLPPOCT!#REF!</definedName>
    <definedName name="work_pp_0601_2" localSheetId="19">[6]TLPPOCT!#REF!</definedName>
    <definedName name="work_pp_0601_2">[6]TLPPOCT!#REF!</definedName>
    <definedName name="work_pp_0601_7" localSheetId="0">[1]TLPPOCT!#REF!</definedName>
    <definedName name="work_pp_0601_7" localSheetId="3">[1]TLPPOCT!#REF!</definedName>
    <definedName name="work_pp_0601_7" localSheetId="19">[1]TLPPOCT!#REF!</definedName>
    <definedName name="work_pp_0601_7">[1]TLPPOCT!#REF!</definedName>
    <definedName name="work_pp_0601_8" localSheetId="0">[1]TLPPOCT!#REF!</definedName>
    <definedName name="work_pp_0601_8" localSheetId="3">[1]TLPPOCT!#REF!</definedName>
    <definedName name="work_pp_0601_8" localSheetId="19">[1]TLPPOCT!#REF!</definedName>
    <definedName name="work_pp_0601_8">[1]TLPPOCT!#REF!</definedName>
    <definedName name="work_pp_0601_9" localSheetId="0">[1]TLPPOCT!#REF!</definedName>
    <definedName name="work_pp_0601_9" localSheetId="3">[1]TLPPOCT!#REF!</definedName>
    <definedName name="work_pp_0601_9" localSheetId="19">[1]TLPPOCT!#REF!</definedName>
    <definedName name="work_pp_0601_9">[1]TLPPOCT!#REF!</definedName>
    <definedName name="xyz" localSheetId="0" hidden="1">'[8]mpmla wise pp01_02'!#REF!</definedName>
    <definedName name="xyz" localSheetId="3" hidden="1">'[8]mpmla wise pp01_02'!#REF!</definedName>
    <definedName name="xyz" localSheetId="19" hidden="1">'[8]mpmla wise pp01_02'!#REF!</definedName>
    <definedName name="xyz" hidden="1">'[8]mpmla wise pp01_02'!#REF!</definedName>
    <definedName name="YASH" localSheetId="0">#REF!</definedName>
    <definedName name="YASH" localSheetId="3">#REF!</definedName>
    <definedName name="YASH" localSheetId="19">#REF!</definedName>
    <definedName name="YASH">#REF!</definedName>
    <definedName name="YASH_1" localSheetId="0">#REF!</definedName>
    <definedName name="YASH_1" localSheetId="3">#REF!</definedName>
    <definedName name="YASH_1" localSheetId="19">#REF!</definedName>
    <definedName name="YASH_1">#REF!</definedName>
    <definedName name="YASH_11" localSheetId="0">#REF!</definedName>
    <definedName name="YASH_11" localSheetId="3">#REF!</definedName>
    <definedName name="YASH_11" localSheetId="19">#REF!</definedName>
    <definedName name="YASH_11">#REF!</definedName>
    <definedName name="YASH_2" localSheetId="0">#REF!</definedName>
    <definedName name="YASH_2" localSheetId="3">#REF!</definedName>
    <definedName name="YASH_2" localSheetId="19">#REF!</definedName>
    <definedName name="YASH_2">#REF!</definedName>
    <definedName name="YASH_6" localSheetId="0">#REF!</definedName>
    <definedName name="YASH_6" localSheetId="3">#REF!</definedName>
    <definedName name="YASH_6" localSheetId="19">#REF!</definedName>
    <definedName name="YASH_6">#REF!</definedName>
    <definedName name="YASH_7" localSheetId="0">#REF!</definedName>
    <definedName name="YASH_7" localSheetId="3">#REF!</definedName>
    <definedName name="YASH_7" localSheetId="19">#REF!</definedName>
    <definedName name="YASH_7">#REF!</definedName>
    <definedName name="yogi" localSheetId="0">#REF!</definedName>
    <definedName name="yogi" localSheetId="3">#REF!</definedName>
    <definedName name="yogi" localSheetId="19">#REF!</definedName>
    <definedName name="yogi">#REF!</definedName>
    <definedName name="YY" localSheetId="0">#REF!</definedName>
    <definedName name="YY" localSheetId="3">#REF!</definedName>
    <definedName name="YY" localSheetId="19">#REF!</definedName>
    <definedName name="YY">#REF!</definedName>
    <definedName name="z" localSheetId="0">#REF!</definedName>
    <definedName name="z" localSheetId="3">#REF!</definedName>
    <definedName name="z" localSheetId="19">#REF!</definedName>
    <definedName name="z">#REF!</definedName>
  </definedNames>
  <calcPr calcId="152511"/>
  <fileRecoveryPr autoRecover="0"/>
</workbook>
</file>

<file path=xl/calcChain.xml><?xml version="1.0" encoding="utf-8"?>
<calcChain xmlns="http://schemas.openxmlformats.org/spreadsheetml/2006/main">
  <c r="C49" i="28" l="1"/>
  <c r="G48" i="28"/>
  <c r="F48" i="28"/>
  <c r="H48" i="28" s="1"/>
  <c r="I48" i="28" s="1"/>
  <c r="E48" i="28"/>
  <c r="D48" i="28"/>
  <c r="G47" i="28"/>
  <c r="F47" i="28"/>
  <c r="H47" i="28" s="1"/>
  <c r="D47" i="28"/>
  <c r="G46" i="28"/>
  <c r="F46" i="28"/>
  <c r="H46" i="28" s="1"/>
  <c r="I46" i="28" s="1"/>
  <c r="E46" i="28"/>
  <c r="D46" i="28"/>
  <c r="G45" i="28"/>
  <c r="F45" i="28"/>
  <c r="H45" i="28" s="1"/>
  <c r="D45" i="28"/>
  <c r="E45" i="28" s="1"/>
  <c r="I45" i="28" s="1"/>
  <c r="G44" i="28"/>
  <c r="F44" i="28"/>
  <c r="H44" i="28" s="1"/>
  <c r="I44" i="28" s="1"/>
  <c r="E44" i="28"/>
  <c r="D44" i="28"/>
  <c r="G43" i="28"/>
  <c r="F43" i="28"/>
  <c r="H43" i="28" s="1"/>
  <c r="D43" i="28"/>
  <c r="E43" i="28" s="1"/>
  <c r="I43" i="28" s="1"/>
  <c r="G42" i="28"/>
  <c r="F42" i="28"/>
  <c r="H42" i="28" s="1"/>
  <c r="I42" i="28" s="1"/>
  <c r="E42" i="28"/>
  <c r="D42" i="28"/>
  <c r="G41" i="28"/>
  <c r="F41" i="28"/>
  <c r="H41" i="28" s="1"/>
  <c r="D41" i="28"/>
  <c r="E41" i="28" s="1"/>
  <c r="I41" i="28" s="1"/>
  <c r="G40" i="28"/>
  <c r="F40" i="28"/>
  <c r="H40" i="28" s="1"/>
  <c r="I40" i="28" s="1"/>
  <c r="E40" i="28"/>
  <c r="D40" i="28"/>
  <c r="G39" i="28"/>
  <c r="F39" i="28"/>
  <c r="H39" i="28" s="1"/>
  <c r="D39" i="28"/>
  <c r="E39" i="28" s="1"/>
  <c r="I39" i="28" s="1"/>
  <c r="G38" i="28"/>
  <c r="F38" i="28"/>
  <c r="H38" i="28" s="1"/>
  <c r="D38" i="28"/>
  <c r="E38" i="28" s="1"/>
  <c r="I38" i="28" s="1"/>
  <c r="G37" i="28"/>
  <c r="G35" i="28" s="1"/>
  <c r="F37" i="28"/>
  <c r="H37" i="28" s="1"/>
  <c r="D37" i="28"/>
  <c r="E37" i="28" s="1"/>
  <c r="G36" i="28"/>
  <c r="F36" i="28"/>
  <c r="H36" i="28" s="1"/>
  <c r="D36" i="28"/>
  <c r="E36" i="28" s="1"/>
  <c r="I36" i="28" s="1"/>
  <c r="F35" i="28"/>
  <c r="H35" i="28" s="1"/>
  <c r="D35" i="28"/>
  <c r="C35" i="28"/>
  <c r="E35" i="28" s="1"/>
  <c r="I35" i="28" s="1"/>
  <c r="G34" i="28"/>
  <c r="F34" i="28"/>
  <c r="H34" i="28" s="1"/>
  <c r="D34" i="28"/>
  <c r="E34" i="28" s="1"/>
  <c r="I34" i="28" s="1"/>
  <c r="G33" i="28"/>
  <c r="H33" i="28" s="1"/>
  <c r="F33" i="28"/>
  <c r="E33" i="28"/>
  <c r="I33" i="28" s="1"/>
  <c r="D33" i="28"/>
  <c r="G32" i="28"/>
  <c r="F32" i="28"/>
  <c r="H32" i="28" s="1"/>
  <c r="D32" i="28"/>
  <c r="E32" i="28" s="1"/>
  <c r="I32" i="28" s="1"/>
  <c r="G31" i="28"/>
  <c r="G30" i="28" s="1"/>
  <c r="F31" i="28"/>
  <c r="F30" i="28" s="1"/>
  <c r="E31" i="28"/>
  <c r="D31" i="28"/>
  <c r="D30" i="28" s="1"/>
  <c r="C30" i="28"/>
  <c r="E30" i="28" s="1"/>
  <c r="G29" i="28"/>
  <c r="F29" i="28"/>
  <c r="H29" i="28" s="1"/>
  <c r="E29" i="28"/>
  <c r="D29" i="28"/>
  <c r="G28" i="28"/>
  <c r="H28" i="28" s="1"/>
  <c r="F28" i="28"/>
  <c r="D28" i="28"/>
  <c r="D27" i="28" s="1"/>
  <c r="E27" i="28" s="1"/>
  <c r="G27" i="28"/>
  <c r="C27" i="28"/>
  <c r="G26" i="28"/>
  <c r="F26" i="28"/>
  <c r="H26" i="28" s="1"/>
  <c r="D26" i="28"/>
  <c r="E26" i="28" s="1"/>
  <c r="I26" i="28" s="1"/>
  <c r="G25" i="28"/>
  <c r="F25" i="28"/>
  <c r="H25" i="28" s="1"/>
  <c r="D25" i="28"/>
  <c r="E25" i="28" s="1"/>
  <c r="G24" i="28"/>
  <c r="F24" i="28"/>
  <c r="H24" i="28" s="1"/>
  <c r="D24" i="28"/>
  <c r="E24" i="28" s="1"/>
  <c r="I24" i="28" s="1"/>
  <c r="G23" i="28"/>
  <c r="F23" i="28"/>
  <c r="H23" i="28" s="1"/>
  <c r="D23" i="28"/>
  <c r="E23" i="28" s="1"/>
  <c r="I23" i="28" s="1"/>
  <c r="G22" i="28"/>
  <c r="F22" i="28"/>
  <c r="H22" i="28" s="1"/>
  <c r="D22" i="28"/>
  <c r="E22" i="28" s="1"/>
  <c r="I22" i="28" s="1"/>
  <c r="G21" i="28"/>
  <c r="G20" i="28" s="1"/>
  <c r="F21" i="28"/>
  <c r="H21" i="28" s="1"/>
  <c r="D21" i="28"/>
  <c r="E21" i="28" s="1"/>
  <c r="C20" i="28"/>
  <c r="G19" i="28"/>
  <c r="H19" i="28" s="1"/>
  <c r="F19" i="28"/>
  <c r="D19" i="28"/>
  <c r="E19" i="28" s="1"/>
  <c r="I19" i="28" s="1"/>
  <c r="G18" i="28"/>
  <c r="F18" i="28"/>
  <c r="H18" i="28" s="1"/>
  <c r="D18" i="28"/>
  <c r="E18" i="28" s="1"/>
  <c r="G17" i="28"/>
  <c r="H17" i="28" s="1"/>
  <c r="F17" i="28"/>
  <c r="D17" i="28"/>
  <c r="E17" i="28" s="1"/>
  <c r="G16" i="28"/>
  <c r="F16" i="28"/>
  <c r="H16" i="28" s="1"/>
  <c r="D16" i="28"/>
  <c r="D14" i="28" s="1"/>
  <c r="E14" i="28" s="1"/>
  <c r="G15" i="28"/>
  <c r="G14" i="28" s="1"/>
  <c r="F15" i="28"/>
  <c r="D15" i="28"/>
  <c r="E15" i="28" s="1"/>
  <c r="C14" i="28"/>
  <c r="H13" i="28"/>
  <c r="I13" i="28" s="1"/>
  <c r="G13" i="28"/>
  <c r="F13" i="28"/>
  <c r="E13" i="28"/>
  <c r="D13" i="28"/>
  <c r="G12" i="28"/>
  <c r="F12" i="28"/>
  <c r="H12" i="28" s="1"/>
  <c r="E12" i="28"/>
  <c r="I12" i="28" s="1"/>
  <c r="D12" i="28"/>
  <c r="H11" i="28"/>
  <c r="I11" i="28" s="1"/>
  <c r="G11" i="28"/>
  <c r="F11" i="28"/>
  <c r="E11" i="28"/>
  <c r="D11" i="28"/>
  <c r="G10" i="28"/>
  <c r="G8" i="28" s="1"/>
  <c r="F10" i="28"/>
  <c r="H10" i="28" s="1"/>
  <c r="E10" i="28"/>
  <c r="D10" i="28"/>
  <c r="H9" i="28"/>
  <c r="G9" i="28"/>
  <c r="F9" i="28"/>
  <c r="D9" i="28"/>
  <c r="E9" i="28" s="1"/>
  <c r="I9" i="28" s="1"/>
  <c r="D8" i="28"/>
  <c r="C8" i="28"/>
  <c r="E8" i="28" s="1"/>
  <c r="A2" i="28"/>
  <c r="I8" i="28" l="1"/>
  <c r="I21" i="28"/>
  <c r="I25" i="28"/>
  <c r="I29" i="28"/>
  <c r="I37" i="28"/>
  <c r="G49" i="28"/>
  <c r="F49" i="28"/>
  <c r="H49" i="28" s="1"/>
  <c r="H30" i="28"/>
  <c r="I30" i="28" s="1"/>
  <c r="I15" i="28"/>
  <c r="D49" i="28"/>
  <c r="I10" i="28"/>
  <c r="I17" i="28"/>
  <c r="I18" i="28"/>
  <c r="E16" i="28"/>
  <c r="I16" i="28" s="1"/>
  <c r="H15" i="28"/>
  <c r="D20" i="28"/>
  <c r="E20" i="28" s="1"/>
  <c r="I20" i="28" s="1"/>
  <c r="H31" i="28"/>
  <c r="I31" i="28" s="1"/>
  <c r="F20" i="28"/>
  <c r="H20" i="28" s="1"/>
  <c r="E28" i="28"/>
  <c r="I28" i="28" s="1"/>
  <c r="E47" i="28"/>
  <c r="F27" i="28"/>
  <c r="H27" i="28" s="1"/>
  <c r="I27" i="28" s="1"/>
  <c r="F8" i="28"/>
  <c r="H8" i="28" s="1"/>
  <c r="F14" i="28"/>
  <c r="H14" i="28" s="1"/>
  <c r="I14" i="28" s="1"/>
  <c r="E11" i="27"/>
  <c r="D11" i="27"/>
  <c r="C11" i="27"/>
  <c r="B11" i="27"/>
  <c r="A11" i="27"/>
  <c r="E8" i="26"/>
  <c r="D8" i="26"/>
  <c r="C8" i="26"/>
  <c r="B8" i="26"/>
  <c r="A8" i="26"/>
  <c r="I47" i="28" l="1"/>
  <c r="E49" i="28"/>
  <c r="I49" i="28" s="1"/>
  <c r="D9" i="25"/>
  <c r="F8" i="25"/>
  <c r="E8" i="25"/>
  <c r="C8" i="25"/>
  <c r="B8" i="25"/>
  <c r="F7" i="25"/>
  <c r="E7" i="25"/>
  <c r="C7" i="25"/>
  <c r="B7" i="25"/>
  <c r="F6" i="25"/>
  <c r="F9" i="25" s="1"/>
  <c r="E6" i="25"/>
  <c r="E9" i="25" s="1"/>
  <c r="C6" i="25"/>
  <c r="C9" i="25" s="1"/>
  <c r="B6" i="25"/>
  <c r="A1" i="25"/>
  <c r="H8" i="24"/>
  <c r="G8" i="24"/>
  <c r="F8" i="24"/>
  <c r="E8" i="24"/>
  <c r="D8" i="24"/>
  <c r="C8" i="24"/>
  <c r="B8" i="24"/>
  <c r="H7" i="24"/>
  <c r="G7" i="24"/>
  <c r="F7" i="24"/>
  <c r="E7" i="24"/>
  <c r="D7" i="24"/>
  <c r="C7" i="24"/>
  <c r="B7" i="24"/>
  <c r="H6" i="24"/>
  <c r="G6" i="24"/>
  <c r="G9" i="24" s="1"/>
  <c r="F6" i="24"/>
  <c r="E6" i="24"/>
  <c r="D6" i="24"/>
  <c r="D9" i="24" s="1"/>
  <c r="C6" i="24"/>
  <c r="C9" i="24" s="1"/>
  <c r="B6" i="24"/>
  <c r="A2" i="24"/>
  <c r="A1" i="24"/>
  <c r="J8" i="23"/>
  <c r="I8" i="23"/>
  <c r="H8" i="23"/>
  <c r="F8" i="23"/>
  <c r="E8" i="23"/>
  <c r="D8" i="23"/>
  <c r="C8" i="23"/>
  <c r="B8" i="23"/>
  <c r="J7" i="23"/>
  <c r="I7" i="23"/>
  <c r="H7" i="23"/>
  <c r="F7" i="23"/>
  <c r="G7" i="23" s="1"/>
  <c r="E7" i="23"/>
  <c r="D7" i="23"/>
  <c r="C7" i="23"/>
  <c r="B7" i="23"/>
  <c r="J6" i="23"/>
  <c r="I6" i="23"/>
  <c r="H6" i="23"/>
  <c r="H9" i="23" s="1"/>
  <c r="F6" i="23"/>
  <c r="F9" i="23" s="1"/>
  <c r="E6" i="23"/>
  <c r="G6" i="23" s="1"/>
  <c r="D6" i="23"/>
  <c r="C6" i="23"/>
  <c r="B6" i="23"/>
  <c r="A2" i="23"/>
  <c r="A2" i="25" s="1"/>
  <c r="A1" i="23"/>
  <c r="G8" i="22"/>
  <c r="F8" i="22"/>
  <c r="E8" i="22"/>
  <c r="D8" i="22"/>
  <c r="C8" i="22"/>
  <c r="B8" i="22"/>
  <c r="G7" i="22"/>
  <c r="F7" i="22"/>
  <c r="E7" i="22"/>
  <c r="E9" i="22" s="1"/>
  <c r="D7" i="22"/>
  <c r="C7" i="22"/>
  <c r="B7" i="22"/>
  <c r="G6" i="22"/>
  <c r="F6" i="22"/>
  <c r="F9" i="22" s="1"/>
  <c r="G9" i="22" s="1"/>
  <c r="E6" i="22"/>
  <c r="D6" i="22"/>
  <c r="D9" i="22" s="1"/>
  <c r="C6" i="22"/>
  <c r="C9" i="22" s="1"/>
  <c r="B6" i="22"/>
  <c r="F9" i="24" l="1"/>
  <c r="J9" i="23"/>
  <c r="G8" i="23"/>
  <c r="E9" i="24"/>
  <c r="C9" i="23"/>
  <c r="H9" i="24"/>
  <c r="E9" i="23"/>
  <c r="E9" i="21"/>
  <c r="G9" i="21" s="1"/>
  <c r="E8" i="21"/>
  <c r="G8" i="21" s="1"/>
  <c r="F12" i="20"/>
  <c r="G12" i="20" s="1"/>
  <c r="E12" i="20"/>
  <c r="C12" i="20"/>
  <c r="G11" i="20"/>
  <c r="D11" i="20"/>
  <c r="D12" i="20" s="1"/>
  <c r="G10" i="20"/>
  <c r="D10" i="20"/>
  <c r="G9" i="20"/>
  <c r="D9" i="20"/>
  <c r="G8" i="20"/>
  <c r="D8" i="20"/>
  <c r="G7" i="20"/>
  <c r="D7" i="20"/>
  <c r="A3" i="19" l="1"/>
  <c r="A1" i="19"/>
  <c r="A2" i="19"/>
  <c r="A3" i="16" l="1"/>
  <c r="A2" i="16"/>
  <c r="A1" i="16"/>
  <c r="F9" i="15"/>
  <c r="A3" i="15"/>
  <c r="A2" i="15"/>
  <c r="A1" i="15"/>
  <c r="E9" i="14"/>
  <c r="A3" i="14"/>
  <c r="A2" i="14"/>
  <c r="A1" i="14"/>
  <c r="F17" i="13"/>
  <c r="F13" i="13"/>
  <c r="F12" i="13"/>
  <c r="F11" i="13"/>
  <c r="E10" i="13"/>
  <c r="F10" i="13" s="1"/>
  <c r="C10" i="13"/>
  <c r="A3" i="13"/>
  <c r="A2" i="13"/>
  <c r="A1" i="13"/>
  <c r="L15" i="8" l="1"/>
  <c r="G15" i="8"/>
  <c r="G14" i="8"/>
  <c r="F14" i="8"/>
  <c r="D14" i="8"/>
  <c r="C14" i="8"/>
  <c r="R39" i="9"/>
  <c r="M35" i="9" l="1"/>
  <c r="N35" i="9"/>
  <c r="O35" i="9"/>
  <c r="P35" i="9"/>
  <c r="Q35" i="9"/>
  <c r="M36" i="9"/>
  <c r="N36" i="9"/>
  <c r="O36" i="9"/>
  <c r="P36" i="9"/>
  <c r="Q36" i="9"/>
  <c r="M37" i="9"/>
  <c r="N37" i="9"/>
  <c r="O37" i="9"/>
  <c r="P37" i="9"/>
  <c r="Q37" i="9"/>
  <c r="M38" i="9"/>
  <c r="N38" i="9"/>
  <c r="O38" i="9"/>
  <c r="P38" i="9"/>
  <c r="Q38" i="9"/>
  <c r="N34" i="9"/>
  <c r="O34" i="9"/>
  <c r="P34" i="9"/>
  <c r="Q34" i="9"/>
  <c r="R24" i="9"/>
  <c r="R25" i="9"/>
  <c r="R26" i="9"/>
  <c r="R27" i="9"/>
  <c r="R28" i="9"/>
  <c r="M29" i="9"/>
  <c r="N29" i="9"/>
  <c r="O29" i="9"/>
  <c r="P29" i="9"/>
  <c r="Q29" i="9"/>
  <c r="R29" i="9" l="1"/>
  <c r="M20" i="9" l="1"/>
  <c r="N20" i="9"/>
  <c r="O20" i="9"/>
  <c r="P20" i="9"/>
  <c r="Q20" i="9"/>
  <c r="R11" i="9"/>
  <c r="R16" i="9"/>
  <c r="R17" i="9"/>
  <c r="R18" i="9"/>
  <c r="R19" i="9"/>
  <c r="R15" i="9"/>
  <c r="R20" i="9" l="1"/>
  <c r="G15" i="1" l="1"/>
  <c r="K14" i="8"/>
  <c r="I14" i="1" l="1"/>
  <c r="J14" i="1"/>
  <c r="J15" i="1" s="1"/>
  <c r="V5" i="10" l="1"/>
  <c r="W5" i="10" s="1"/>
  <c r="X5" i="10" s="1"/>
  <c r="Y5" i="10" s="1"/>
  <c r="R5" i="10"/>
  <c r="S5" i="10" s="1"/>
  <c r="T5" i="10" s="1"/>
  <c r="K5" i="10"/>
  <c r="L5" i="10" s="1"/>
  <c r="M5" i="10" s="1"/>
  <c r="N5" i="10" s="1"/>
  <c r="O5" i="10" s="1"/>
  <c r="P5" i="10" s="1"/>
  <c r="C5" i="10"/>
  <c r="D5" i="10" s="1"/>
  <c r="E5" i="10" s="1"/>
  <c r="F5" i="10" s="1"/>
  <c r="G5" i="10" s="1"/>
  <c r="H5" i="10" s="1"/>
  <c r="I5" i="10" s="1"/>
  <c r="H14" i="8" l="1"/>
  <c r="I14" i="8"/>
  <c r="L14" i="8"/>
  <c r="N11" i="9" l="1"/>
  <c r="M34" i="9" l="1"/>
  <c r="R7" i="9"/>
  <c r="R8" i="9"/>
  <c r="R9" i="9"/>
  <c r="R10" i="9"/>
  <c r="R6" i="9"/>
  <c r="M11" i="9"/>
  <c r="P11" i="9"/>
  <c r="Q11" i="9"/>
  <c r="O11" i="9"/>
  <c r="R38" i="9" l="1"/>
  <c r="M39" i="9"/>
  <c r="R35" i="9"/>
  <c r="R37" i="9"/>
  <c r="N39" i="9"/>
  <c r="Q39" i="9"/>
  <c r="R36" i="9"/>
  <c r="P39" i="9"/>
  <c r="O39" i="9"/>
  <c r="R34" i="9"/>
</calcChain>
</file>

<file path=xl/sharedStrings.xml><?xml version="1.0" encoding="utf-8"?>
<sst xmlns="http://schemas.openxmlformats.org/spreadsheetml/2006/main" count="1361" uniqueCount="675">
  <si>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</si>
  <si>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</si>
  <si>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</si>
  <si>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</si>
  <si>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</si>
  <si>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</si>
  <si>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</si>
  <si>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</si>
  <si>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</si>
  <si>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</si>
  <si>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</si>
  <si>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</si>
  <si>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</si>
  <si>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</si>
  <si>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</si>
  <si>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Sr. No</t>
  </si>
  <si>
    <t>Location of Accident and details of the victim</t>
  </si>
  <si>
    <t>Date of occurrence</t>
  </si>
  <si>
    <t>Type of Accident</t>
  </si>
  <si>
    <t>Cause of Accident</t>
  </si>
  <si>
    <t>Findings of CEI / EI / AEI</t>
  </si>
  <si>
    <t>Remedies suggested by CEI /EI / AEI in various cases</t>
  </si>
  <si>
    <t>Whether the remedy suggested is complied</t>
  </si>
  <si>
    <t>Action taken to avoid recurrence of such Accident</t>
  </si>
  <si>
    <t>FHO</t>
  </si>
  <si>
    <t>NFHD</t>
  </si>
  <si>
    <t>NFHO</t>
  </si>
  <si>
    <t>Reason</t>
  </si>
  <si>
    <t>Outsider</t>
  </si>
  <si>
    <t>Performa - SoP 001: Fatal and Non-Fatal  electrical accident report</t>
  </si>
  <si>
    <t>Performa - SoP 001: Fatal and Non-fatal accident report</t>
  </si>
  <si>
    <t>Cumulative since the first quarter of the current FY year</t>
  </si>
  <si>
    <t>The format is to be sent quarterly</t>
  </si>
  <si>
    <t>Name of Distribution Licensee: M G V C L</t>
  </si>
  <si>
    <t xml:space="preserve">Baroda (City) </t>
  </si>
  <si>
    <t>Name of Distribution Licensee:  MGVCL</t>
  </si>
  <si>
    <t xml:space="preserve">Quarter </t>
  </si>
  <si>
    <t>Sr.No</t>
  </si>
  <si>
    <t>Name of Circle</t>
  </si>
  <si>
    <t>Total</t>
  </si>
  <si>
    <t>Baroda (O&amp;M)</t>
  </si>
  <si>
    <t>Cummulative</t>
  </si>
  <si>
    <t>Cumulative since the first quarter of the current FY 2024-25</t>
  </si>
  <si>
    <t>Petlad</t>
  </si>
  <si>
    <t>Circle office</t>
  </si>
  <si>
    <t>Division</t>
  </si>
  <si>
    <t>Sub-division</t>
  </si>
  <si>
    <t>Dahod</t>
  </si>
  <si>
    <t>Dabhoi</t>
  </si>
  <si>
    <t>Halol</t>
  </si>
  <si>
    <t>Fatepura</t>
  </si>
  <si>
    <t>Lunawada</t>
  </si>
  <si>
    <t>Baroda O &amp; M</t>
  </si>
  <si>
    <t>Bakor</t>
  </si>
  <si>
    <t>Amount of
compensation
and date of
compensation
paid</t>
  </si>
  <si>
    <t xml:space="preserve">                                                                                                                                                                                                                                                                                                                                                                                                                                                                                </t>
  </si>
  <si>
    <t>Installation</t>
  </si>
  <si>
    <t>Accident Type</t>
  </si>
  <si>
    <t>CEI REPORT received YES/NO</t>
  </si>
  <si>
    <t>If No then , mention letter no. and date written to CEI/EI/AEI office.</t>
  </si>
  <si>
    <t>Savli</t>
  </si>
  <si>
    <t>Mehmdabad</t>
  </si>
  <si>
    <t>Nadiad City</t>
  </si>
  <si>
    <t>Nadiad R</t>
  </si>
  <si>
    <t>Anand City</t>
  </si>
  <si>
    <t>2(1-Pvt)</t>
  </si>
  <si>
    <t>7(1-Pvt)</t>
  </si>
  <si>
    <t>6(1-Pvt)</t>
  </si>
  <si>
    <t>26 (1-Pvt)</t>
  </si>
  <si>
    <t>Quarter I (Apr-25 to Jun-25)</t>
  </si>
  <si>
    <t>Year:2025-26</t>
  </si>
  <si>
    <t>NUMBER OF ACCIDENTS FOR THE 1st QUARTER OF 2025-26</t>
  </si>
  <si>
    <t>Firozbhai I Vohra,Vill-Khorvad,Tal-Umreth,Dist-Anand</t>
  </si>
  <si>
    <t>Upon receiving the complaint, Shri Firojbhai Vora visited the site to attend to the issue. At the location, two Drop Out (DO) fuses were found to be in a blown condition. While attempting to rectify the issue, it is suspected that his hand accidentally came in contact with the 11 KV side DO or its jumper, resulting in an electric shock. He fell to the ground due to electrocution.</t>
  </si>
  <si>
    <t>Balasinor-II</t>
  </si>
  <si>
    <t>Bodeli</t>
  </si>
  <si>
    <t xml:space="preserve">Baroda O&amp;M </t>
  </si>
  <si>
    <t xml:space="preserve">Dahod  </t>
  </si>
  <si>
    <t>Zalod</t>
  </si>
  <si>
    <t>Mahudha</t>
  </si>
  <si>
    <t xml:space="preserve">Mehmdabad </t>
  </si>
  <si>
    <t xml:space="preserve">Anand </t>
  </si>
  <si>
    <t>Jambuva</t>
  </si>
  <si>
    <t>Khatamba</t>
  </si>
  <si>
    <t>Chhota Udaipur</t>
  </si>
  <si>
    <t>Chaklasi</t>
  </si>
  <si>
    <t>Dahod R</t>
  </si>
  <si>
    <t>Anand S</t>
  </si>
  <si>
    <t>Desar</t>
  </si>
  <si>
    <t>Anand N</t>
  </si>
  <si>
    <t xml:space="preserve">Dabhoi </t>
  </si>
  <si>
    <t xml:space="preserve">Godhra </t>
  </si>
  <si>
    <t>Halol T</t>
  </si>
  <si>
    <t>Balasinor R</t>
  </si>
  <si>
    <t>Dhanpur</t>
  </si>
  <si>
    <t>Kapadwanj E</t>
  </si>
  <si>
    <t>Umreth R</t>
  </si>
  <si>
    <t>Vejalpur</t>
  </si>
  <si>
    <t>NA</t>
  </si>
  <si>
    <t>Awaited</t>
  </si>
  <si>
    <t>Performa – SoP 002: Action taken report for safety measures complied for the accidents occurred</t>
  </si>
  <si>
    <t>Jul'25-Sept'25</t>
  </si>
  <si>
    <t>Break up of accident for Jul 2025</t>
  </si>
  <si>
    <t>Break up of accident for Aug 2025</t>
  </si>
  <si>
    <t>Break up of accident for Sept 2025</t>
  </si>
  <si>
    <t>3(1-Pvt)</t>
  </si>
  <si>
    <t>4(1-Pvt)</t>
  </si>
  <si>
    <t>12(1-Pvt)</t>
  </si>
  <si>
    <t>21(1-Pvt)</t>
  </si>
  <si>
    <t>27(1-Pvt)</t>
  </si>
  <si>
    <t>7(2-Pvt)</t>
  </si>
  <si>
    <t>17(2-Pvt)</t>
  </si>
  <si>
    <t>25(2-Pvt)</t>
  </si>
  <si>
    <t>68(2-Pvt)</t>
  </si>
  <si>
    <t>2nd</t>
  </si>
  <si>
    <t>7 (2-Pvt)</t>
  </si>
  <si>
    <t>17 (2-Pvt)</t>
  </si>
  <si>
    <t>13(3-Pvt)</t>
  </si>
  <si>
    <t xml:space="preserve"> 43 (1-Pvt)</t>
  </si>
  <si>
    <t>Quarter II (Jul-25 to Sept-25)</t>
  </si>
  <si>
    <t>NUMBER OF ACCIDENTS FOR THE SECOND QUARTER 2025-26</t>
  </si>
  <si>
    <t>She Cow of Baria Rajubhai Bhratbhai,Vill-Narsingpura,Ta-Bodeli,Dist-Chotaudepur</t>
  </si>
  <si>
    <t>Cow was grazing and passing nearby line of 11kv sagva ag ht pole which is crossing with lt line of narsingpura village. Due to monsoon ht line pole tilted and touch with lt line and return current passed in line of 11kv sagva ag. At that same time cow came in contact with that pole earthing wire while grazing and got electrocuted.</t>
  </si>
  <si>
    <t>Sankheda</t>
  </si>
  <si>
    <t>Pateliya Monghiben Prabhatsinh,Pateliya Faliyu,Vill-Tadva,Ta-Shahera,Dist-Punchmahal</t>
  </si>
  <si>
    <t>A tragic incident occurred in the early morning darkness in a cyclonic-hit area, when an elderly woman lost her life due to electrocution. As per eyewitness statement, the victim had stepped out around 5:00 am to attend to a nature’s call. During this time, she accidently came into contact with a broken bare neutral wire lying on the ground, which was broken by falling of branches of baval(acacia) tree during late night cyclone with heavy and wind rain. The neutral wire had snapped from a psc po</t>
  </si>
  <si>
    <t>Sehera</t>
  </si>
  <si>
    <t>Cow of Hardikbhai Govindbhai Desai,Vill-Itola,Ta-Vadodara,Dist-Vadodara</t>
  </si>
  <si>
    <t>During site inspection it came to knowledge that at accidently place 11 kv mahadev ag feeder is passing by. And area is found waterlogged. Due to persistent water accumulation, land become wet and soft. And as a result, psc pole tilted at place. But due to conductor support v-cross arm did not touch the ground. And feeder didn't get tripped and remain in power on condition.</t>
  </si>
  <si>
    <t>Bullock of Tadvi Manubhai Madiabhai,Nishal faliuyu,Vill-Chedia,Ta-Limkheda,Dist-Dahod</t>
  </si>
  <si>
    <t>While ploughning the field the bullock came in contact with wet soil or pole where leakage power from lt pole was there. And got electrocuted</t>
  </si>
  <si>
    <t>Pathan Ajruddin Babukhan,Near Dairy,Vill-Bechri,Ta-Umreth,Dist-Anand</t>
  </si>
  <si>
    <t>While carrying of julpukar in mahoram victim got unbalanced and the bambu of vans is contact with 11 kv line in rainy season</t>
  </si>
  <si>
    <t>Cow of Gabhubhai Laxmanbhai Bharwad,Vill-Vachawad,Ta-Kalol,Dist-Panchmahal</t>
  </si>
  <si>
    <t>On dtd. 07.07.2025 around 11:00hrs, bunch of cows of shri gabhubhai laxmanbhai bharwad were grazing at the farm of shri. Udabhai bathabhai at village vachawad. One cows of them grazing towards double pole structure of 11kv sureli agdom feeder and accidentally she got electrolucted and fell down on land and died on spot. Cause of death and detail investigation is in process. Fir copy, postmotrtem report and police panchnama reports are still awaiting from officials.</t>
  </si>
  <si>
    <t>Patelia Jayantibhai Bhemabhai,Vill-Panchmahudi,Ta-Lunawada,Dist-Mahisagar</t>
  </si>
  <si>
    <t>On dated 10.07.2025 at about 11:30 am, victim shree pateliya jayantibhai bhemabhai were plowing with the help of bullocks in the farm of shree patel jayantibhai maganbhai at panchmahudiya. While plowing the filed with bullocks, sh pateliya jayantibhai bhemabhai came in cantact with an iron fence carrying electric current. The current had flown through a damaged lt abc line, via gi wire connected to the fencing. The bullocks got a shock near the fence and jumped,causing the plough to touch the li</t>
  </si>
  <si>
    <t>Lunawada-I</t>
  </si>
  <si>
    <t>Virabhai Kohyabhai Baria,Near forest depo,Vill-Lunawada,Ta-Lunawada,Dist-Mahisagar</t>
  </si>
  <si>
    <t>After information received visited site but no one there (victim &amp; other ) so,further investigated and found that on dt-10.7.2025 at about 12:pm victim was cleaning gutter line with help of iron pipe approx 15 ft length like used in mandap decoration and by mistake ,when iron pipe lifted upward side ,iron pipe might be touched with 11 kv line conductor above this gutter line and might got electrocuted and passed away at genereal hospital ,lunawada. Pm report awaited.</t>
  </si>
  <si>
    <t>Lunawada-II</t>
  </si>
  <si>
    <t>1) Manojkumar Ravjibhai Solanki 2) Ranchhodbhai Rameshbhai Rathod,Kathlal town Bus-stand,Vill-Kathlal,Ta-Kathlal,Dist-Kheda</t>
  </si>
  <si>
    <t>They were doing maintenance work on hoardings. While erecting an iron pole of hoarding, it came into contact with nearby passing 11kv kathlal(town) urban feeder line and both victim got electrocuted. They were immediatly taken to kathlal civil hospital for further treatment</t>
  </si>
  <si>
    <t>Kathlal-I</t>
  </si>
  <si>
    <t>Shri Vallabhbhai Gangjibhai Taviyad,Nr pathar factory switch,Vill-Ranjitpura,Ta-Khanpur,Dist-Mahisagar</t>
  </si>
  <si>
    <t>FHD</t>
  </si>
  <si>
    <t>On july 7, 2025, according to incident,66 kv limbadiya substation operator the 11 kv degamda ag feeder under bakor sdn. Was under p.f at 10:28 am.then he informed to bakor fault center and k.c rathod (ea).therefore k.c. Rathod(ea) initially contacted with conference call to r.s. Patel (alm), who is working under lunawada-2 sdn, to isolate his section (nasroli switch) of the this feeder. Following the section's isolation, r.s patel (alm) replied to k.c. Rathod, who then attempted a feeder trial</t>
  </si>
  <si>
    <t>Bullock of Fatesinh Jokhnabhai Baria,Patel Faliyu,Vill-Vadelav,Ta-Godhra,Dist-Panchmahal</t>
  </si>
  <si>
    <t>On 8.7.25 at approximately 8.00 am a bullock belonging to fatesinh jokhnabhai baria electructed while farming in field owned by shri vaghabhai somabhai patel . The bullock came into contact with earthing wire of lt line (bhamaiya jgy) conductor that had been in touch with u clamp .</t>
  </si>
  <si>
    <t>Godhra R</t>
  </si>
  <si>
    <t>Vinodbhai Vakhatbhai Baria,Mandir faliyu,Vill-Kadavia,Ta-Kalol,Dist-Panchmahal</t>
  </si>
  <si>
    <t>FHO(Pvt)</t>
  </si>
  <si>
    <t>On dtd. 18.07.2025 around 15:00hrs, late victim shri vinodbhai vakhatbhai baria was returning to his home after completion of farming work from his farm which is loacated against his home. While entering into his verandah he feel sweating and trying to turn on the ceiling fan by plugging the hanging wire into the switchboard socket. Suddenly he got electrocuted and shouted . After hearing the shouts her sister in law came fast and get seaparated him from electrical contact by using wooden stick</t>
  </si>
  <si>
    <t>Buffalo,Banana Muvada,Vill-Antisar,Ta-Kapadwanj,Dist-Kheda</t>
  </si>
  <si>
    <t>On dated 19.07.2025 at village antisar banana muvada 2 wire lt pole coductor passing opp the parmar rameshbhai adabhai house.out of 2 lt open wire one wire snapped form shacle isnsulator and touched with the psc pole earthing wire.so earthing wire made live wire.sunddnly buffalo came to near the psc pole and contect with this live earthing wire and buffalo diad on the spot.</t>
  </si>
  <si>
    <t xml:space="preserve"> Kapadwanj (E)</t>
  </si>
  <si>
    <t>Calf of Mahesh Lalchand Damor,Damor faliyu,Vill-Delsar,Ta-Dahod,Dist-Dahod</t>
  </si>
  <si>
    <t>On date19.07.2025,at approximately 9:00 telephonic complaint recieved from from kamplesh damor about animal accident near arihant mill.owner had sent her buffaloes to near by field for grazing.at that time one buffalo had gone to graze near arihant mill tc structure .while grazing that one calf accidently touched incomming cable of tc ditribution box and gote electrocuted.</t>
  </si>
  <si>
    <t>1)Raval Bhavikaben Aakashbhai 2)Raval Jitubhai Somabhai,Near swaminarayan mandir,Vill-Ranipura,Ta-Halol,Dist-Panchmahal</t>
  </si>
  <si>
    <t>On 20.07.25 at around 22:00 hrs., mrs. Bhavikaben was washing dishes sitting under the power line in front of the house when suddenly the power wire broke and bhavikaben was electrocuted. Shri jitubhai, who lived nearby, ran to the spot and jitubhai was about to release bhavikaben, jitubhai was also electrocuted while trying to free bhavikaben.</t>
  </si>
  <si>
    <t>Arnjnbhai Tapubhai Bharwad,In front of aanagwadi kendra,Vill-Antroli,Ta-Kapadwnj,Dist-Kheda</t>
  </si>
  <si>
    <t>On dated 27.07.2025 at around 06:00 pm, a flock of goats and sheep of shri arjanbhai tapubhai bharwad was grazing near the lt rsj pole of 11kv ambaliyara jgy feeder.at that time, heavy rainfall and winds were occurring. Due to this kind of weather condition, one of the lt line of 2-wire abc suddenly broke and fell to the ground. A sheep (approx. 3 yrs old) &amp; a goat (approx. 2 yrs old) that were grazing close to the lt girder (rsj) pole came into contact with the live snapped wire. As a result, b</t>
  </si>
  <si>
    <t>Kathlal</t>
  </si>
  <si>
    <t>Owner /Pagi Laxmanbhai Amarabhai,Nishal faliyu,Vill-Jalkukadi,Ta-Khanpur,Dist-Mahisagar</t>
  </si>
  <si>
    <t>During a recent site visit: an incident involving a buffalo near a tc dp structure pole. The buffalo was  grazing in the vicinity of the tc dp area. Subsequently, a phase of the lt abc 3p4w cable from one of the two circuits of the transformer made direct contact with the neutral gi earthing wire of the transformer, likely due to deteriorated insulation. This resulted in electrical current flowing through the neutral earthing wire, leading to the buffalo's electrocution and subsequent death upon</t>
  </si>
  <si>
    <t>Buffalo of  Kiranbhai Mangalbhai Parmar,Vill-Wanakbori,Ta-Balasinor,Dist-Mahisagar</t>
  </si>
  <si>
    <t>The incident occured when the owner was attempting to tie the buffalo, buffalo ran away and passes through two poles of tc dp strcture. Simultaneously, heavy rain was approching and it is possible that the buffalo was electrocuted due to the wet conditions, which led to it collapse and died on the spot</t>
  </si>
  <si>
    <t>Cow of Haribhai Vinubhai Bharvad,Vill-Dhunadra,Ta-Thasra,Dist-Kheda</t>
  </si>
  <si>
    <t>Cow of haribhai vinubhai bharvad grazing the grass nearby agtc while grazing she may touched the gi of tc earthing and may get electrocuted</t>
  </si>
  <si>
    <t>Dakor</t>
  </si>
  <si>
    <t>Buffalo of Parmar Kiranbhai Somabhai,Raga na muvada,Vill-Kakanpur,Ta-Godhra,Dist-Panchmahal</t>
  </si>
  <si>
    <t>On 28.07.2025, at approx 10:30 am father of buffalo owner came out with other cattels for grassing, during walking one buffalo passes under the tcdp of 11 kva motal jgy feeder, feeding power supply to raghana muvada faliya. Suddenly buffalo fallen down near tcdp structure and after watching this father gone to farm to call sh. Parmar kiranbhai somabhai (owner). They found buffalo fallen nt. Tcdp structure unconsciously and informed to mgvcl. Buffalo may be electrocuted by momentory leakage curre</t>
  </si>
  <si>
    <t>Timba</t>
  </si>
  <si>
    <t>Cow,Vill-Uttarsanda,Ta-Nadiad,Dist-Kheda</t>
  </si>
  <si>
    <t>Cow came in contact with earthing wire which was energized due to lt 4 w abc was unbind from lt shackle &amp; cutted lt abc was on u clamp.cow got eletrocuted and fell down &amp;died</t>
  </si>
  <si>
    <t>Accident Date:- 08-05-2025 Became FHD Date:-08-08-25</t>
  </si>
  <si>
    <t>Arjunbhai Pratapbhai Baria,Samidhas faliyu,Vill-Saniyada,Ta-Goghamba,Dist-Panchmahal</t>
  </si>
  <si>
    <t>Buffalo started rubbing against the psc pole and due to that pole got damage broken and the live lt wire came in contact with buffalo and got electrocuted</t>
  </si>
  <si>
    <t>Ghoghamba</t>
  </si>
  <si>
    <t>Buffalo,Vill-Gopari,Ta-Desar,Dist-Vadodara</t>
  </si>
  <si>
    <t>By primary inspection at the place it come to know that while buffalo leg touching with fencing border of farm that is far away 30 feet's from lt pole as per witness statement lt abc wire cut by farm's owner direct connected to fencing border for protection against pig and buffalo leg touch it and electrocuted</t>
  </si>
  <si>
    <t>Safin Rajik Ahmed Sheikh,Vill-Vadodara,Ta-Vadodara,Dist-Vadodara</t>
  </si>
  <si>
    <t>As per Complaint Received at Control Center, On Dtd 28/06/2025 Time 11:04 a fatal incident occurred near an electrical pole, resulting in the death of an individual due to leakage current from the pole. The victim's body was promptly shifted to SSG Hospital for a postmortem examination. The postmortem report is currently awaited for further details on the cause of death.</t>
  </si>
  <si>
    <t>Khodiyarnagar</t>
  </si>
  <si>
    <t>Bull Male,Todi faliyu,Vill-Sarswa,Ta-Fatepura,Dist-Dahod</t>
  </si>
  <si>
    <t>According To The Eyewitness Statment ,On 29.06.2025 Around 12:00Pm At Chandana Kahjibhai Mavjibhai Called The Local Wireman In Person To Report The Fatal Accident That Had Be Fallen His Bull.He Reported That The High Voltage Power Line Of 11Kv Dungar And 11Kv Salra Passed Through The Accident Site,Due To The Rain The Wire Of Simla Tree Fell On The Main Line Causing The Wire Of 11Kv Dungar And 11Kv Salra Feeder To Broken.The Bull Which Was Tied To A Teak Fence About 10Mtr Away Fell On The Bull An</t>
  </si>
  <si>
    <t>Manish Rajubhai Kharva,Ranpipli Vistar,Vill-Ankhol,Ta-Vadodara,Dist-Vadodara</t>
  </si>
  <si>
    <t>On Date: 24.07.2025, victim along with his coworker Shri Prakash Govindbhai Parmar were working for CCTV cable laying work at Ishanti Vandan under construction site, during cable laying work victim climbed on the advertisement board of Ishanti Vandan Society which was erected under the 11 KV line of Shiv JGY feeder. As per statement of eye witness, it is possible that during cable laying work victim accidently touches the live 11 KV wire of Shiv JGY feeder and got electrocuted and fall down on e</t>
  </si>
  <si>
    <t>Vishvamitri E</t>
  </si>
  <si>
    <t>Hiteshbhai Rajubhai Padhiyar,Ranpipli Vistar,Vill-Anklav,Ta-Anklav,Dist-Anand</t>
  </si>
  <si>
    <t>On date 02.08.2025 approx 15:30 hrs victim sh hiteshbhai rajubhai padhiyar was working for road by loading-unloading dust on dirt road(i.e send) by tractor with trolley he kept eleveted trolley and unloading dust suddenly he came in contact with live wire of 11 kv bhanpura ag feeder ht line hence that wire broken and fall down on tractor</t>
  </si>
  <si>
    <t>Borsad</t>
  </si>
  <si>
    <t>Anklav</t>
  </si>
  <si>
    <t>Mohsinbhai Yunusbhai Vahora,Juna Char rasta, Nr BSNL,Vill-Anand,Ta-Anand,Dist-Anand</t>
  </si>
  <si>
    <t>After site verification above said departmental fatal accident was occurred due to return power from generator at bharat sanchar nigam limited.</t>
  </si>
  <si>
    <t>Sardar</t>
  </si>
  <si>
    <t>Shri Jayeshbhai Bharatbhai Ninama,Vill-Vavdi Bujurg,Ta-Godhra,Dist-Panchmahal</t>
  </si>
  <si>
    <t>On 03.8.25 around 8.30 pm late victim shri jayeshbhai bharatbhai ninama who was working as a labour at a newly under construction residential society named ekant . At the time of incident , he was engaged in plaster work on the interior ceiling of one of the houses in the society. While operating an electric machine for ceiling work (tanca) he accidentally came into contact with a live electric wire which was extend from existing temporary connection . Despite immediate attempts to assist him h</t>
  </si>
  <si>
    <t>Chauhan Sanjaybhai Kanjibhai,Vill-Javol,Ta-Nadiad,Dist-Kheda</t>
  </si>
  <si>
    <t>Unauthorized work of transformer do by victim</t>
  </si>
  <si>
    <t>Miteshbhai Mahendrabhai Parmar,Chari Vistar,Vill-Gunthali,Ta-Balasinor,Dist-Mahisagar</t>
  </si>
  <si>
    <t>Accident took place on date 08.08.2025 at gunthli chari vistar while victim miteshbhai mahendrabhai parmar doing crop cutting at that time accidently he contacted with broken stay wire (either he broke or previously broken) also spotted dark burn spot on stay wire upper side and this broken stay wire touched with live 11 kv felsani ag feeder dodp jumper and got electrocuted. He reffered to baroda parul hospital and now in stable condition. During visit other eye witness was not present.</t>
  </si>
  <si>
    <t>Buffalo,Nishal Faliyu,Vill-Nathudi,Ta-Devgadhbaria,Dist-Dahod</t>
  </si>
  <si>
    <t>The owner was grazing the buffalo on the side of the road, at that time,when it rained the buffalo run away because the rop came loose from his hard.the buffalo ran towards the tc structure and it’s leg touched to earthing wire.due to leakage current on gi wire it got electrocuted.</t>
  </si>
  <si>
    <t>Devghad Baria</t>
  </si>
  <si>
    <t>Cow,Nimrali Na Muvada,Vill-Dudhatal,Ta-Kapadwanj,Dist-Kheda</t>
  </si>
  <si>
    <t>On dated 12.08.2025 around 8:00 a.m cow of owner ishvarbhai merabhai parmar(age-4 years)was tied with lt psc pole through rope and all of sudden it got electric shock and died on spot. Upon investigation it has been found that 4 wire lt abc cable was fell down on u clamp and one phase insulation was damaged and in touch with lt u clamp. Due to this current circulated to earth via earthing wire live earthing wire portion as it was tied with psc pole. Through earthing pvc pipe provided in past but</t>
  </si>
  <si>
    <t>Memdabad</t>
  </si>
  <si>
    <t>Gadhvi Rameshbhai Kanabhai,Nr nesh vishtar,Vill-Prathmpura,Ta-Savli,Dist-Vadodara</t>
  </si>
  <si>
    <t>When cow grazzing on hilly area at prathmpura village at the same time after the hilly area down filed where the 11 kv desar ag feeder line passing the horn of cow touched the line and electrocuted and died and fall down</t>
  </si>
  <si>
    <t>Kishor R Maria,Nr Sonal Vatika,Vill-Vadodara,Ta-Vadodara,Dist-Vadodara</t>
  </si>
  <si>
    <t>Replacement of meter of vmc st. Light ny smart meter, meter blast suddenly, injury occut on both hand and face</t>
  </si>
  <si>
    <t>Sardar Estate</t>
  </si>
  <si>
    <t>Kheda</t>
  </si>
  <si>
    <t>Sodha Chanchalben Kalabhai,Sim Vistar,Vill-Raghunathpura,Ta-Kathlal,Dist-Kheda</t>
  </si>
  <si>
    <t>As per the eyewitness, smt chanchalben kalabhai sodha came to a new home located in kalabhai hamirbhai sodha's farm to give tea to kalabhai hamirbhai sodha. While returning from the new home, her leg slipped in the farm, and she touched the gi wire of the 11 kv porda jgy lt pole, resulting in electrocution. She fell to the ground and was later transferred to the government hospital at kathlal, where she was declared dead. The detailed cause of death can be determined after the post-mortem report</t>
  </si>
  <si>
    <t>Manubhai Khengarbhai Makwana,Behind Mahi Socity,Vill-Lunawada,Ta-Lunawada,Dist-Mahisagar</t>
  </si>
  <si>
    <t>On dt-19.8.2025 at approx 12:30 pm ,2 nos buffallow belonging to sh manubhai khengarbhai makwana were electocuted due to accidentally contacted with lt line broken conductor of madhwas ag fdr while grazing grass.manubhai makwana was not aware about broken conductor as he was out of station for some social work,after reaching at home around 1:00 pm he found 2 nos buffallow dead at farm.</t>
  </si>
  <si>
    <t>Patel Manjulaben Rameshbhai,Patel Faliyu,Vill-Sagarama,Ta-Devgadhbaria,Dist-Dahod</t>
  </si>
  <si>
    <t>Human fatal accident at,patel faliya,sagarama. Manjulaben rameshbhai patel and her daughter ware going to their farm for work. At that time, accidently one of the conductor of low tension 1 phase 2 wire snapped due to tree branch fallen on that lt line. This conductor directly in contact right shoulder &amp; chest part to victim mnjulaben rameshbhai patel and suddenly she was electrocuted and declared dead by doctor later on.</t>
  </si>
  <si>
    <t>Devgadhbaria</t>
  </si>
  <si>
    <t>Buffalo,Navghara Faravistar,Vill-Dumral,Ta-Nadiad,Dist-Kheda</t>
  </si>
  <si>
    <t>Due to tree branch fell down on lt conductor ,lt conductor break down on buffalo and buffalo got electrocuted and died</t>
  </si>
  <si>
    <t>Cow Of Somabhai Mahijibhai Padhiyar,Ravipura,Vill-Mujkuva,Ta-Anklav,Dist-Anand</t>
  </si>
  <si>
    <t>As an information was received from shri kishan padhiyar at around 16:42 hrs. On visiting the site, it was observed that the farmland was waterlogged due to rainfall. Cows were grazing in the field when, due to a lightning strike, a single-phase open lt line conductor snapped and fell in close proximity to one of the cows. As the ground was wet, the cow came in contact with the broken conductor, resulting in electrocution and subsequent death.</t>
  </si>
  <si>
    <t>Asodar</t>
  </si>
  <si>
    <t>Buffalo of Shri Somsinh Ranvatsinh Solanki,Ramdevpir Faliyu,Vill-Bhathla,Ta-Balasinor,Dist-Mahisagar</t>
  </si>
  <si>
    <t>As per site visit and investigation , it appears that a tree branch fell on the lt abc line between poles 5/4/3 and 5/4/2 during monsoon rains, causing the live wire to come into contact with the earth wire through the u clamp. Additionally, the pvc pipe surrounding the earth wire was found cracked, which likely contributed to the fault. The earthing wire was live due to the fault. The earthing wire was live due to the fault, when the buffalo touched it, it received an electric shock and died on</t>
  </si>
  <si>
    <t>Na,Opp. DalwadiFarm Jhangirpura Road,Vill-Hadgud,Ta-Anand,Dist-Anand</t>
  </si>
  <si>
    <t>Buffalo got schock via stay wire of pole of 11 kv chikhora ag feeder which came in contact wth live wire of 11 kv ginning feeder due to pole of 11 kv chikhodra ag feeder was leaned on 11 kv ginning feeder pole due to soft land of farm due to rain</t>
  </si>
  <si>
    <t>Vasad</t>
  </si>
  <si>
    <t>Buffalo,Nr Khodiyar Chokdi,Vill-Matar,Ta-Matar,Dist-Kheda</t>
  </si>
  <si>
    <t>Victim was eating grass neat lt pole and lt ab cable was came in contact with u clamp and through u clamp earthing wire was touched after that buffalo came in contact with earthing wire</t>
  </si>
  <si>
    <t>Cow of shree Gamara Ratabhai Shardulbhai,Vill-Hariyala,Ta-Kheda,Dist-Kheda</t>
  </si>
  <si>
    <t>Cow came in contact with gi earthing of transformer and electric shock of return current of transformer</t>
  </si>
  <si>
    <t>Khant Maniyabhai Khatubhai,Kasor sunav road, Navapura stand,Vill-Kasor,Ta-Sojitra,Dist-Anand</t>
  </si>
  <si>
    <t>On date 27.08.2025 m/s viviana power tech ltd agency worker started under ground dodp switch rising work under robust feeder scheme in 11 kv laxmi gidc feeder without any supervisor and information to mgvcl. Around 11:13 workers were working on the switch, and while victim maniyabhai was supplying a 20 feet pipe from the ground to the switch structure, he lost his balance, causing the pipe to touch the 11 kv ganganagar jgy line about 11 feet away, which resulted in an accident. First he shifte</t>
  </si>
  <si>
    <t>Sojitra</t>
  </si>
  <si>
    <t>Buffalo of Ravjibhai Shanabhai Vaghela,Near Primary School,Vill-Khumarvad,Ta-Kheda,Dist-Kheda</t>
  </si>
  <si>
    <t>Buffalo Was Passing Near By Transformer And May Be Came In Contact With Earthing And Due To Leakage Current Buffalo May Got Electric Shock</t>
  </si>
  <si>
    <t>Buffalo,Ankhodia Faliyu,Vill-Chanchpur,Ta-Godhra,Dist-Panchmahal</t>
  </si>
  <si>
    <t>Due to heavy wind and rain one tree branch fallen on our lt line and lt conductor got broken. Standing buffalo under the lt line got electrocuted.</t>
  </si>
  <si>
    <t>Safin Rajik Ahmed Sheikh,Near hind logistic transport godown,At/Tal/Dist-Vadodara</t>
  </si>
  <si>
    <t>She Buffalo (Owner Shri Kolcha Bhailalbhai Trikambhai),Vill-Bagaliya,Tal-Kawant,Dist-Chhotaudepur</t>
  </si>
  <si>
    <t>A She buffalo was return from the grazing &amp; then suddenly she buffalo might got in touch with earthing wire of LT Pole where may be coming the leackage current / return current. Hence, it may got electrical shock &amp; she buffalo died on the sight.</t>
  </si>
  <si>
    <t xml:space="preserve"> Dabhoi</t>
  </si>
  <si>
    <t>Koshindra</t>
  </si>
  <si>
    <t>Shri Jayeshkumar Arjunbhai Parmar,near dairy,Vill-Sanjaya,Tal-Petlad,Dist-Anand</t>
  </si>
  <si>
    <t>On the Date of 01.09.2025, with the help of New Paper Naya Padkar getting information that there is One Victim Whose name is Shri Jayeshkumar Arjunbhai Parmar having Age of 26 Year old Passing through the Near Dudh Dairy at Village Sanjaya with Carrying Neja i.e. Dhavaj which made of SS and accidentally it touch with 11 KV Ravli AG Feeder and he got electro inductioned.</t>
  </si>
  <si>
    <t>Ku.Nileshwariben Ablabhai Katara (FHO) &amp; Smt. Chandaben Ablabhai Katara(NFHO), khobra faliya,Vill-Kaliyawad,Tal-Dhanpur,Dist-Dahod</t>
  </si>
  <si>
    <t>At incident day Heavy rainfall with Wind occurred and Ag HT pole tilted resultant Ag HT line conductor touch to JGY LT Open Line conductor and unfortunately Nileshwari ben Ablabhai Katara touch to conductor and May be Electrocuted and his mother smt.Chandaben also Electrocuted during rescue of Nileshwari ben</t>
  </si>
  <si>
    <t>Garbada</t>
  </si>
  <si>
    <t>She buffalo (Owner Rana Girishbhai Pratapsinh),Near dhobikuva,Vill-Jaspur,Tal-Padra,Dist-Vadoadra</t>
  </si>
  <si>
    <t>on dated 05 09 2025 at around approx 12 00 pm a buffalo belonging to mr girishbhai pratapsinh rana was strolling in his father ownership ag land nr mgvcl lt pole geo loc id 01 78332 to 02 78331, to eat grass suddenly due to heavy rain and cyclonic monsoon weather one live conductor between the lt pole snapped and fallen on ag land and buffalo accidently came in contact with that snapped live 230 v lt conductor of jaspur ag feeder eminating from 66 kv padra ss .this could have caused her to becom</t>
  </si>
  <si>
    <t>Padra-II</t>
  </si>
  <si>
    <t>Vijaybhai Navghanbhai Bharvad,Near canal,Bh.sardarnagar,Vill-Mahemdavad,Tal-Mahemdavad,Dist-Kheda</t>
  </si>
  <si>
    <t>When Buffalo was passing under the transformer center, it was suddenly fell down and died. The Buffalo (She) might came in contact with earth wire in which minimal 35 v found during site visit.</t>
  </si>
  <si>
    <t>Buffalo,Vill-Ratanpur,Tal-Matar,Dist-Kheda</t>
  </si>
  <si>
    <t>The buffalo was grazing near Lt Line at That time the LT Line conductor snapped and the buffalo came in contact with Line LT wire and electrocuted.</t>
  </si>
  <si>
    <t>Buffalo,Shankar nagar sim vistar,Vill-Alina,Tal-Mahudha,Dist-Kheda</t>
  </si>
  <si>
    <t>As per the site visit and invesigation,due to moonsoon season lt abc line broken and fell on the ground , causing leckage current in ground, two buffalo accidentally contact with this leackage current and were eletrocuted and there was water on the ground both buffalo died on spot</t>
  </si>
  <si>
    <t>Cow,Jadav faliya,Vill-Metral,Tal-Morva hadaf,Dist-Panchmahal</t>
  </si>
  <si>
    <t>On dt.10.09.25 at 08:30am a cow owned by jadav rohitsinh amarsinh was passing nearby old telephone pole behind owner's homeand during grazing near telephone pole victim cow suddenly fell down and died on the spot. Leakage current found at telephone pole due to on psc pole ab cable accidentaly came in contact with u clamp and gi wirewas binded with u clamp so leakage current passes through gi wire. Gi wire came in contact with telephone pole so cow might have died due to coming in conatact to te</t>
  </si>
  <si>
    <t>Morva Hadaf</t>
  </si>
  <si>
    <t>Parmar Rameshbhai Damjibhai,New VIP road,At/Tal/Dist-Vadodara</t>
  </si>
  <si>
    <t>Victim was mental. He climb transformer fencing and touch to do of 11 kv. It`s a suicide case.</t>
  </si>
  <si>
    <t>Bullock of Rathod Javabhai Surtanbhai,Rathod faliyu,Vill-Uchvaniya,Tal/Dist-Dahod</t>
  </si>
  <si>
    <t>On 10.09.2025 at around 10:15 Hrs Shri Rathod Rakeshbhai Javabhai (son of owner) was going to his farm from his home with two of his bullocks for agriculture work. While passing nearby the 5kva transformer of the Uchvaniya Rathod Faliya, the second bullock while passing by the site would have got in proximity of the suspected GI wire of the Transformer earthing and got electrocuted, leading to its death on spot. Further PM Report of the victim is awaited.</t>
  </si>
  <si>
    <t>Dahod R2</t>
  </si>
  <si>
    <t>Cow of Lalabhai Melabhai Bharwad,Vill-Kavitha,Tal-Borsad,Dist-Anand</t>
  </si>
  <si>
    <t>As per message received from B C THAKOR EA village helper of kavitha on dt 12.092025 accident occurred fatal animal near by kavitha vavasiya sim,As per site inspection found that 11 KV DHUNDHAKUVA Ag feeder HT line LOC NO 165|10 Tc structure where a cow of owner Lalabhai Bharvad rouming around tc structure.During that a cow comes to contact with the transformer structure stay wire which was directly contacted with messenger conductor of lt abc where the cable was bunrt.So when a cow comes to con</t>
  </si>
  <si>
    <t>Borsad R</t>
  </si>
  <si>
    <t>Rathva Jhamkuben Gohaibhai,Galgu faliya,Vill-Gunata,Tal/Dist-Chhotaudepur</t>
  </si>
  <si>
    <t>Victim accidentally come in contact with live wire and electrocuted</t>
  </si>
  <si>
    <t>Kanudiben Kantibhai,Vill-Delsar,Tal/Dist-Dahod</t>
  </si>
  <si>
    <t>As per eye witnesses statement victim was working on iron shad which was illegally built under 11kv mahavirnagar urban feeder pole location between 66kv kharedi ss/11kv/mhv/urb/ht/118,119 while working ,he accidently came in contac with live 11kv mahavirnagar line and gote electrocuted.hence victim was reffered to zydus hospital,where he was declared dead.</t>
  </si>
  <si>
    <t>Rangitbhai Adabhai Solanki,Vill-Parabiya(Vanoda),Tal-Galteshwar,Dist-Kheda</t>
  </si>
  <si>
    <t>Victim was repairing the streetlight without permission of MGVCL and without shutting off the power supply. suddenly his hand touched the live wire joint and fell down from the pole and got injured</t>
  </si>
  <si>
    <t>Karshanbhai Hajabhai Bharvad’s cow,Vill-Valvod,Tal-Borsad,Dist-Anand</t>
  </si>
  <si>
    <t>At Site On Fourth Pole Of Flourmil Transformer R Phase Wire Having Insulation Damaged Due To Wind And Rainy Season Itouched With Open Neutral Of Flourmil Tc At Midspan. So Return Power Flows In Neutral Of Transformer. As Neutral Is Common For Both Nearby Vagharivas Transformer And Flourmil Transformer, Return Power Flows In Earthing Neutral Wire Of Vagharivas Treansformer. While Cow Grazing Near Vagharivas Transformer And As Surrounding Iwas Wet, Cow Comes In Contact With Transformer Center Neut</t>
  </si>
  <si>
    <t>Ras</t>
  </si>
  <si>
    <t>Cow,Vill-Chhantalada,Tal-Bodeli,Dist-Chhotaudepur</t>
  </si>
  <si>
    <t>Shri bariya vipinbhai vinodbhai with his cow and buffaloes were returning home after grazing a strom and rain wear falling.suddenly an lt wire broke and fell on the wire and died to electrocution.</t>
  </si>
  <si>
    <t>She Buffalo,Vill-Kothara,Tal-Dabhoi,Dist-Vadodara</t>
  </si>
  <si>
    <t>A buffalo was seated below the Lt line in front of kotharsing nagariya hai bhilala house in Kothara vashahat then suddenly lt street light open conductor was broken due to heavy wind and rain she buffalo may get in touch open broken lt street light conductor of Pisai Jgy. She buffalo may came in contact with that live lt conductor and may got electric shock. She buffalo died on the site may be due to electrocution. The real cause of death of the buffalo will be known only after the doctor's PM r</t>
  </si>
  <si>
    <t>Dabhoi R</t>
  </si>
  <si>
    <t xml:space="preserve"> She Buffalo of Bhavasingbhai Maganbhai Bhabhor,Vill-Kadval,Tal-Zalod,Dist-Dohad</t>
  </si>
  <si>
    <t>On 28.09.2025 at 03:30 pm in kadwal village bhabhor bhursingbhai maganbhai's buffalo (she) was died due to electrocution. Upon receiving telephonic information. We reached the spot and found that one of the wires of the 11 kv kadwal ag line passing through the field was broken. When the wire broke and fell down due to rainy weather, bhabhor bhursingbhai maganbhai's buffalo came in contact with the broken wire, due to which the buffalo (she)  got electrocuted. The primary reason for  this has been found and has been shown by eyewitnesses. Further action will be taken from the office here based on the police panchanama and p report.</t>
  </si>
  <si>
    <t>Goat,Talav faliya,Vill-Paroli,Tal-Ghoghamba,Dist-Panchmahal</t>
  </si>
  <si>
    <t>Due to earth leakage current</t>
  </si>
  <si>
    <t>Not Received yet</t>
  </si>
  <si>
    <t xml:space="preserve">HT Line of 11 KV Sagva AG one Span Removed near by LT line After rectification No leakage found.  </t>
  </si>
  <si>
    <t>15000-/ &amp; CV NO:26 BY NEFT 06-09-2025 &amp; Final Compensation in in process DBD/ET/600/F.C/25/4175 DT: 09-10-2025</t>
  </si>
  <si>
    <t>tilted pole plumbed line stringing done.</t>
  </si>
  <si>
    <t>not paid</t>
  </si>
  <si>
    <t>SDO had checked, tested and verified LT pole and its earthing GI Wire at said accident location, but no any current leakage found.  As well as, it is not clearly proven by their report that accident has been occurred due to MGVCL network.</t>
  </si>
  <si>
    <t>Advertisement board Removed from site.</t>
  </si>
  <si>
    <t>At accident location, 11 kv line rectified with needed horizontal and vertical clearance as per CEI regulation.</t>
  </si>
  <si>
    <t>Rs. 15000/-
Date of Paid : 26.09.25</t>
  </si>
  <si>
    <t>Maintenance work at TC Center &amp; LT pole rectification done with PVC Pipe</t>
  </si>
  <si>
    <t>15000-/ &amp; CV NO:48 BY NEFT/ 08-10-2025 &amp; CEI REPORT PEDNING</t>
  </si>
  <si>
    <t>LT ABC replaced</t>
  </si>
  <si>
    <t xml:space="preserve">Restringing of 3 span done, </t>
  </si>
  <si>
    <t>NO</t>
  </si>
  <si>
    <t>LT wire rejoint done</t>
  </si>
  <si>
    <t>LT line street line conductor isolate from accident place</t>
  </si>
  <si>
    <t>P.M &amp; P.P AWAITED &amp; APPLICANT CONSENT PENDING L.NO DBH/HR/T/10537 DT: 01.10.2025</t>
  </si>
  <si>
    <t>Not received</t>
  </si>
  <si>
    <t>CEI NOT RECEIVED/ VISIT PENDING</t>
  </si>
  <si>
    <t>NO ANY COMPENSATION PAID , COURT CASE</t>
  </si>
  <si>
    <t>letter from sdn outward no:-SDR/TECH/ACCIDENT/2551 DT.:-07.08.2025report awaited.</t>
  </si>
  <si>
    <t>LETTER WRITTEN TO BSNL OFFICE FOR APPROVAL OF GENERATOR.</t>
  </si>
  <si>
    <t xml:space="preserve">NO ANY COMPENSATION PAID AS NECESSARY DOC NOT RECEIVED </t>
  </si>
  <si>
    <t xml:space="preserve">BUFFALO GOT ELECTROCUTED FROM THE LEAKAGE CURRENT THROUGH STAY WIRE </t>
  </si>
  <si>
    <t>PROPER CLEARANCE SHOULD BE MAINTAINED BETWEEN PARALLEL LINES &amp; TIMELY MAINTENANCE SHOULD BE DONE</t>
  </si>
  <si>
    <t>YES</t>
  </si>
  <si>
    <t>DAMAGED STAY IS REMOVED &amp; LINE MAINTENANCE DONE</t>
  </si>
  <si>
    <t>15000/-(INITIAL COMP) DT 17.09.25 , FOR PAYMENT IT IS SENT TO CORP. OFFICE</t>
  </si>
  <si>
    <t>Pending</t>
  </si>
  <si>
    <t>Notice Given To All Contractor Regarding Use Of Safety Article And Work In Presence Of MGVCL Supervisor Only</t>
  </si>
  <si>
    <t>Report not received but virbly Instructed for ground clearance during site visit</t>
  </si>
  <si>
    <t>Eretion of 11m RSJ Pole</t>
  </si>
  <si>
    <t>Report not received</t>
  </si>
  <si>
    <t>Safety Point of view line shifted</t>
  </si>
  <si>
    <t>AWAITED</t>
  </si>
  <si>
    <t>N/A</t>
  </si>
  <si>
    <t>Open Bare conductor wire are replaced with LT AB cable.</t>
  </si>
  <si>
    <t>POLE  NEW EARTHING DONE WITH EARTHING PIPE , AND NEW SCHAKLE PROVIDED CABLE BINDING WORK DONE</t>
  </si>
  <si>
    <t xml:space="preserve">Broken stay Set removed </t>
  </si>
  <si>
    <t>15000/14.10.2025</t>
  </si>
  <si>
    <t xml:space="preserve"> At the place of accident, iron fencing wire disconnected from gi wire. also 4w ltbc taken outside of u clamp on psc and messanger wire binded with lt shackle insulator.</t>
  </si>
  <si>
    <t xml:space="preserve">At The Place Of Accident Danger Board installed On Pole For Safety Awareness </t>
  </si>
  <si>
    <t>Proper AB Switch Maintenance Was Done  and new Pole Erthinng made at site And Rectified The Cause Of Accident</t>
  </si>
  <si>
    <t>Restringing Of LT Conductor Done And Properly Binding With Shackle Insulator.</t>
  </si>
  <si>
    <t>After issuance of the notice, the party has submitted a wiring OK certificate i.e TEST REPORT</t>
  </si>
  <si>
    <t xml:space="preserve">TRANSFORMER AND LTDB BOX MAINTENACE DONE </t>
  </si>
  <si>
    <t>NOTE LIABLE AS PER POLICE LATTER NO-4691/23.9.2025 PP NOT DONE</t>
  </si>
  <si>
    <t>The Open Wire Has been removed and replaced with ABC cable.</t>
  </si>
  <si>
    <t>Deteriorated LT ABC Span Replaced And Proper Fitting Of Neutral GI Earthing Wire Done.</t>
  </si>
  <si>
    <t>15000/
09.09.2025</t>
  </si>
  <si>
    <t>Spoke To Villagers, To Aware The Villagers Regarding Keep Their Animals Away And Do Not Tie To/Near Electric Network.</t>
  </si>
  <si>
    <t>A new pole has been erected.</t>
  </si>
  <si>
    <t xml:space="preserve">11KV LINE ERECTED AND  MIANTENANCE  WORK DONE </t>
  </si>
  <si>
    <t>Private premises</t>
  </si>
  <si>
    <t>TRANSFORMER MAINTENACE DONE NEW EARTHING DONE</t>
  </si>
  <si>
    <t>Tree cutting done with restringing of Conductor and related maintenace carried out</t>
  </si>
  <si>
    <t>In Process</t>
  </si>
  <si>
    <t>LT LINE ABC ERECTION WORK DONE AND MAINTENANCE WORK DONE</t>
  </si>
  <si>
    <t>Tree cutting and restringing of conductor work done</t>
  </si>
  <si>
    <t xml:space="preserve">11KV MATVA AG FEDER NEW POLE ERECTED, 7NOS. SPAN RESTRINGING WORK DONE, AND JGY EXI  2WIRE OPEN LT CROSSING REPLACESD BY LT ABC </t>
  </si>
  <si>
    <t xml:space="preserve">New service wire provided and Lt Tap rol provided on LT abc cable </t>
  </si>
  <si>
    <t>TRANSFORMER MAINTENACE DONE, NEW EARTHING DONE</t>
  </si>
  <si>
    <t xml:space="preserve">NOTICE ISSUED TO REMOVE SHED L.NO. 8202/18.9.2025 </t>
  </si>
  <si>
    <t xml:space="preserve">11KV LINE ERECTED AND TREECUTING , MIANTENANCE  WORK DONE </t>
  </si>
  <si>
    <t>Old Deteriod Conductor Has been Removed and Replaced New ABC Cable.</t>
  </si>
  <si>
    <t xml:space="preserve">safety awareness programme conducted in school </t>
  </si>
  <si>
    <t>Loose binding of conductor</t>
  </si>
  <si>
    <t>To follow Reg 14 of Regulations 2023</t>
  </si>
  <si>
    <t>Yes</t>
  </si>
  <si>
    <t>Lt Open Wire Placed And Binding With Shackle Isulatoron Psc Pole Lt Line And Line Was Started.</t>
  </si>
  <si>
    <t>30000/16.09.2025</t>
  </si>
  <si>
    <t>Broken Insulator On 2 Wire LT AB Cable Was Safely Reconnected By Line Staff And Power Supply Of That Area Was Restored To Normal Condition.</t>
  </si>
  <si>
    <t>3000/16.09.2025</t>
  </si>
  <si>
    <t>AWAITING</t>
  </si>
  <si>
    <t>The site was duly checked after the incident and no current leakage was found.Moreover,the owner and neighbours were instructed not to graze their live stock near DP structure.</t>
  </si>
  <si>
    <t>CONSNET PENDING</t>
  </si>
  <si>
    <t>GI wire for earthing was refitted.Although,no current leakage was found.
The Owner and neighbours were instructed not to graze their live stock near DP structure.</t>
  </si>
  <si>
    <t xml:space="preserve">PP RECEIVED;
PM PRNDING
</t>
  </si>
  <si>
    <t>New Earthing was has been carried out by installing a PVC Pipe,and damaged portion of the LT Abc wire has been taped and properly bound with LT shackle.</t>
  </si>
  <si>
    <t>15000/20.9.25 (Initial Payement done)</t>
  </si>
  <si>
    <t>Thy have been informed that electrical work is to be carried out only by an authorized person.</t>
  </si>
  <si>
    <t>The stay wire is newly installed.The victim was was informed to be careful near the electric structure and instructed to report is any such broken/damaged electric fittings found to the nearest Sdo.</t>
  </si>
  <si>
    <t>New Lt Abc 4 Wire Manage And Proper Stringing With U Clamp.</t>
  </si>
  <si>
    <t>1500/09.09.2025</t>
  </si>
  <si>
    <t>The victim's family was informed to be careful while moving out in rainy season near 11 KV JGY poles.</t>
  </si>
  <si>
    <t xml:space="preserve">PP-PM PENDING
</t>
  </si>
  <si>
    <t>The Obstructing tree near the LT line has been cut and removed to prevent any accidents.</t>
  </si>
  <si>
    <t>15000/9.10.25 (Initial Payment done)</t>
  </si>
  <si>
    <t>The Owner was instructed no to graze ot tie their live stock to the electric poles.Moreover, PVC pipe around the earth is fitted new and the cables are restringed.</t>
  </si>
  <si>
    <t>UNDER PROCESS</t>
  </si>
  <si>
    <t>FOUND LEAKAGE CURRENT THROUGH RETURN POWER FROM STREET LIGHT SO STREET LIGHT CABLE CUT OFF</t>
  </si>
  <si>
    <t>15000/17.09.2025</t>
  </si>
  <si>
    <t>INFORMED CONSUMER FOR CORRECTING THEIR WIRING AND ELCB</t>
  </si>
  <si>
    <t xml:space="preserve">Legal heir submitted consent regarding don’t want compansation and in future don’t want to lodge for claim. Informed to legal heir to filed case v.l.no MHD/T-1/Acci/6460/03.10.2025 </t>
  </si>
  <si>
    <t>15000/13.10.2025</t>
  </si>
  <si>
    <t>Immediately Power Cut Off After Received Information Of Accident. Then DO Fuse Of Transformer Cut Off And Line Charged Normally.</t>
  </si>
  <si>
    <t>15000/26.09.2025</t>
  </si>
  <si>
    <t>The Open Line Is Removed By Diverting The LT Line From Other Side , So Open LT Network Of Particular Location Is Removed.</t>
  </si>
  <si>
    <t>Consent Pending</t>
  </si>
  <si>
    <t>The Owner was instructed no to graze ot tie their live stock to the electric poles.Moreover, LT AB cables are restringed.</t>
  </si>
  <si>
    <t>The  victim was instructed not operate on any live wire involving MGVCL without permission.</t>
  </si>
  <si>
    <t xml:space="preserve">PP-PENDING
</t>
  </si>
  <si>
    <t>not received</t>
  </si>
  <si>
    <t>N.A.</t>
  </si>
  <si>
    <t>Lt dropper jumper wire removed from RSJ pole &amp; tree cutting and maintenance done at that pole.</t>
  </si>
  <si>
    <t xml:space="preserve">civil suit </t>
  </si>
  <si>
    <t>All staff are instructed to take care while working to avoid such accident. And replace the meter in power off condition.</t>
  </si>
  <si>
    <t>As it is suicide case, action taken not required.</t>
  </si>
  <si>
    <t>documents not submitted.</t>
  </si>
  <si>
    <t>Quarter :   Q-I  (Jul-Aug-Sep-2025)</t>
  </si>
  <si>
    <t>Year: 2025-26</t>
  </si>
  <si>
    <t>Performa SoP 005: Failure of Distribution Transformer</t>
  </si>
  <si>
    <t>Sr. No.</t>
  </si>
  <si>
    <t>% failure rate of Distribution transformer</t>
  </si>
  <si>
    <t>A</t>
  </si>
  <si>
    <t>B</t>
  </si>
  <si>
    <t>C=A+B</t>
  </si>
  <si>
    <t>D</t>
  </si>
  <si>
    <t>H = (D)*100/C</t>
  </si>
  <si>
    <t>MGVCL</t>
  </si>
  <si>
    <t>Performa SoP 007: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</si>
  <si>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</si>
  <si>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</si>
  <si>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</si>
  <si>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</si>
  <si>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</si>
  <si>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</si>
  <si>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</si>
  <si>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</si>
  <si>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</si>
  <si>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</si>
  <si>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</si>
  <si>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</si>
  <si>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</si>
  <si>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</si>
  <si>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</si>
  <si>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</si>
  <si>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</si>
  <si>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</si>
  <si>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008: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</si>
  <si>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</si>
  <si>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</si>
  <si>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</si>
  <si>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</si>
  <si>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</si>
  <si>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</si>
  <si>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</si>
  <si>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</si>
  <si>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</si>
  <si>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</si>
  <si>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</si>
  <si>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</si>
  <si>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009: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</si>
  <si>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</si>
  <si>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</si>
  <si>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</si>
  <si>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</si>
  <si>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</si>
  <si>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</si>
  <si>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</si>
  <si>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</si>
  <si>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</si>
  <si>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</si>
  <si>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
No.</t>
  </si>
  <si>
    <t>Service Area</t>
  </si>
  <si>
    <t>Compensation payable to</t>
  </si>
  <si>
    <t>Claimed</t>
  </si>
  <si>
    <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</si>
  <si>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</si>
  <si>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</si>
  <si>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</si>
  <si>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</si>
  <si>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</si>
  <si>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</si>
  <si>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</si>
  <si>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</si>
  <si>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</si>
  <si>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</si>
  <si>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</si>
  <si>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</si>
  <si>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</si>
  <si>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</si>
  <si>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</si>
  <si>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</si>
  <si>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</si>
  <si>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</si>
  <si>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</si>
  <si>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</si>
  <si>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</si>
  <si>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</si>
  <si>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</si>
  <si>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</si>
  <si>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</si>
  <si>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</si>
  <si>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</si>
  <si>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</si>
  <si>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</si>
  <si>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</si>
  <si>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</si>
  <si>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</si>
  <si>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</si>
  <si>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</si>
  <si>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</si>
  <si>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</si>
  <si>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</si>
  <si>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</si>
  <si>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</si>
  <si>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</si>
  <si>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</si>
  <si>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</si>
  <si>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</si>
  <si>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</si>
  <si>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</si>
  <si>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</si>
  <si>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</si>
  <si>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</si>
  <si>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</si>
  <si>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</si>
  <si>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</si>
  <si>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</si>
  <si>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</si>
  <si>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</si>
  <si>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</si>
  <si>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</si>
  <si>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</si>
  <si>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</si>
  <si>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</si>
  <si>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</si>
  <si>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</si>
  <si>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4=2+3</t>
  </si>
  <si>
    <t>7=5+6</t>
  </si>
  <si>
    <t>8=4-7</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</si>
  <si>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</si>
  <si>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</si>
  <si>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</si>
  <si>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</si>
  <si>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</si>
  <si>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</si>
  <si>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</si>
  <si>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</si>
  <si>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</si>
  <si>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</si>
  <si>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</si>
  <si>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</si>
  <si>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</si>
  <si>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</si>
  <si>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</si>
  <si>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</si>
  <si>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</si>
  <si>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</si>
  <si>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</si>
  <si>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</si>
  <si>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</si>
  <si>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</si>
  <si>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</si>
  <si>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</si>
  <si>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</si>
  <si>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</si>
  <si>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</si>
  <si>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</si>
  <si>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</si>
  <si>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</si>
  <si>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</si>
  <si>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</si>
  <si>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</si>
  <si>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</si>
  <si>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</si>
  <si>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</si>
  <si>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</si>
  <si>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</si>
  <si>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</si>
  <si>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</si>
  <si>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</si>
  <si>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</si>
  <si>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</si>
  <si>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</si>
  <si>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</si>
  <si>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</si>
  <si>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</si>
  <si>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</si>
  <si>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</si>
  <si>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</si>
  <si>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</si>
  <si>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</si>
  <si>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</si>
  <si>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</si>
  <si>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</si>
  <si>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</si>
  <si>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</si>
  <si>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</si>
  <si>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The format is to be sent quarterly
The quarterly reporting of the year means reporting for the period 1st Quarter as Apr-Jun, 2nd Quarter as Jul-Sep, 3rd Quarter as Oct – Dec and 4th Quarter as Jan - Mar of the financial Year.
For any other complaints not mentioned in the classification, the sequence for J can be used.</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</si>
  <si>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</si>
  <si>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</si>
  <si>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</si>
  <si>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</si>
  <si>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</si>
  <si>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</si>
  <si>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</si>
  <si>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</si>
  <si>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t>
  </si>
  <si>
    <t>Necessary information regarding time schedule for new connection and solving complaints is display on the board.</t>
  </si>
  <si>
    <t>Contact nos. of various officers of the company for emergency contact is also displayed at customer care centre.</t>
  </si>
  <si>
    <t>Website/ News paper</t>
  </si>
  <si>
    <t>Safety Meeting with Line Staff at various S/dn,Divisions on Every Monday (Line staff influenced)</t>
  </si>
  <si>
    <t>Meeting/ line staff infulenced</t>
  </si>
  <si>
    <t>The format is to be sent quarterly.
The column 2 shall depict any steps taken by licensee in direction of consumer awareness and educating the consumer through conducting of seminars, meetings, distribution of pamphlets, through guidelines placed on website, formulating team that visit rural area educating consumers on billing, safety measures and procedures for grievance redressal, etc.
The quarterly reporting of the year means reporting for the period 1st Quarter as Apr – Jun, 2nd Quarter as Jul – Sep, 3rd Quarter as Oct – Dec and 4th Quarter as Jan – Mar of the financial year.</t>
  </si>
  <si>
    <t>Financial Year: 2025-26</t>
  </si>
  <si>
    <t>Quarter :   Q-II (Jul-25 TO Sep-25)</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</si>
  <si>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</si>
  <si>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</si>
  <si>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</si>
  <si>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</si>
  <si>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Baroda O&amp;M</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</si>
  <si>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</si>
  <si>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</si>
  <si>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</si>
  <si>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</si>
  <si>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</si>
  <si>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</si>
  <si>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</si>
  <si>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</si>
  <si>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</si>
  <si>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</si>
  <si>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</si>
  <si>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</si>
  <si>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Q-1 (July-Sept-25)</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</si>
  <si>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</si>
  <si>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</si>
  <si>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</si>
  <si>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</si>
  <si>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</si>
  <si>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</si>
  <si>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</si>
  <si>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</si>
  <si>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</si>
  <si>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</si>
  <si>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</si>
  <si>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</si>
  <si>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</si>
  <si>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</si>
  <si>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</si>
  <si>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</si>
  <si>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</si>
  <si>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</si>
  <si>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</si>
  <si>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</si>
  <si>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</si>
  <si>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</si>
  <si>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</si>
  <si>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64001:06</t>
  </si>
  <si>
    <t>4833471:13</t>
  </si>
  <si>
    <t>4333028:57</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</si>
  <si>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</si>
  <si>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</si>
  <si>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</si>
  <si>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</si>
  <si>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</si>
  <si>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</si>
  <si>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</si>
  <si>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</si>
  <si>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</si>
  <si>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</si>
  <si>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</si>
  <si>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</si>
  <si>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</si>
  <si>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</si>
  <si>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</si>
  <si>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</si>
  <si>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</si>
  <si>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</si>
  <si>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1. Unauthorised use of Electricity (2nd Quarter as Jul 25 - Sep 25)</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</si>
  <si>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</si>
  <si>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</si>
  <si>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</si>
  <si>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</si>
  <si>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</si>
  <si>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2. Theft of Electricity (2nd Quarter as Jul 25 - Sep 25)</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</si>
  <si>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</si>
  <si>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</si>
  <si>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</si>
  <si>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</si>
  <si>
    <t>Note:-</t>
  </si>
  <si>
    <t>The format is to be sent quarterly.</t>
  </si>
  <si>
    <t>The format shall include individual consumer wise details.</t>
  </si>
  <si>
    <t>The quarterly reporting of the year means reporting for the period 1st Quarter as Apr – Jun, 2nd Quarter as Jul – Sep, 3 rd Quarter as Oct – Dec and 4th Quarter as Jan – Mar of the financial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</si>
</sst>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0.0"/>
    <numFmt numFmtId="184" formatCode="[hh]:mm"/>
  </numFmts>
  <fonts count="137">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sz val="12"/>
      <color theme="1"/>
      <name val="Calibri"/>
      <family val="2"/>
      <scheme val="minor"/>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8"/>
      <color indexed="8"/>
      <name val="Trebuchet MS"/>
      <family val="2"/>
    </font>
    <font>
      <b/>
      <sz val="16"/>
      <color theme="1"/>
      <name val="Trebuchet MS"/>
      <family val="2"/>
    </font>
    <font>
      <sz val="11"/>
      <color theme="1"/>
      <name val="Trebuchet MS"/>
      <family val="2"/>
    </font>
    <font>
      <b/>
      <sz val="12"/>
      <color theme="1"/>
      <name val="Calibri"/>
      <family val="2"/>
      <scheme val="minor"/>
    </font>
    <font>
      <sz val="14"/>
      <name val="Trebuchet MS"/>
      <family val="2"/>
    </font>
    <font>
      <b/>
      <sz val="11"/>
      <color theme="1"/>
      <name val="Tahoma"/>
      <family val="2"/>
    </font>
    <font>
      <sz val="14"/>
      <color theme="1"/>
      <name val="Calibri"/>
      <family val="2"/>
      <scheme val="minor"/>
    </font>
    <font>
      <b/>
      <sz val="14"/>
      <color rgb="FFFF0000"/>
      <name val="Calibri"/>
      <family val="2"/>
      <scheme val="minor"/>
    </font>
    <font>
      <sz val="14"/>
      <name val="Calibri"/>
      <family val="2"/>
      <scheme val="minor"/>
    </font>
    <font>
      <b/>
      <sz val="11"/>
      <color indexed="8"/>
      <name val="Tahoma"/>
      <family val="2"/>
    </font>
    <font>
      <sz val="10"/>
      <name val="Tahoma"/>
      <family val="2"/>
    </font>
    <font>
      <b/>
      <sz val="14"/>
      <color indexed="8"/>
      <name val="Tahoma"/>
      <family val="2"/>
    </font>
    <font>
      <sz val="14"/>
      <name val="Tahoma"/>
      <family val="2"/>
    </font>
    <font>
      <sz val="11"/>
      <name val="Arial"/>
      <family val="2"/>
    </font>
    <font>
      <b/>
      <sz val="16"/>
      <name val="Trebuchet MS"/>
      <family val="2"/>
    </font>
    <font>
      <sz val="8"/>
      <color theme="1"/>
      <name val="Calibri"/>
      <family val="2"/>
      <scheme val="minor"/>
    </font>
    <font>
      <sz val="16"/>
      <color indexed="8"/>
      <name val="Calibri"/>
      <family val="2"/>
      <scheme val="minor"/>
    </font>
    <font>
      <sz val="16"/>
      <color theme="1"/>
      <name val="Calibri"/>
      <family val="2"/>
      <scheme val="minor"/>
    </font>
    <font>
      <sz val="16"/>
      <color rgb="FFFF0000"/>
      <name val="Calibri"/>
      <family val="2"/>
      <scheme val="minor"/>
    </font>
    <font>
      <b/>
      <vertAlign val="superscript"/>
      <sz val="20"/>
      <color theme="1"/>
      <name val="Calibri"/>
      <family val="2"/>
      <scheme val="minor"/>
    </font>
    <font>
      <sz val="14"/>
      <color rgb="FF000000"/>
      <name val="Times New Roman"/>
      <family val="1"/>
    </font>
    <font>
      <b/>
      <sz val="14"/>
      <name val="Trebuchet MS"/>
      <family val="2"/>
    </font>
    <font>
      <b/>
      <sz val="14"/>
      <color rgb="FF0070C0"/>
      <name val="Calibri"/>
      <family val="2"/>
      <scheme val="minor"/>
    </font>
    <font>
      <sz val="11"/>
      <color theme="1"/>
      <name val="Arial"/>
      <family val="2"/>
    </font>
    <font>
      <sz val="12"/>
      <color theme="1"/>
      <name val="Trebuchet MS"/>
      <family val="2"/>
    </font>
    <font>
      <sz val="8"/>
      <color indexed="8"/>
      <name val="Bookman Old Style"/>
      <family val="1"/>
    </font>
    <font>
      <sz val="12"/>
      <color theme="1"/>
      <name val="Arial"/>
      <family val="2"/>
    </font>
    <font>
      <sz val="9"/>
      <color indexed="8"/>
      <name val="Arial"/>
      <family val="2"/>
    </font>
    <font>
      <sz val="9"/>
      <color theme="1"/>
      <name val="Arial"/>
      <family val="2"/>
    </font>
    <font>
      <b/>
      <sz val="9"/>
      <name val="Times New Roman"/>
      <family val="2"/>
    </font>
    <font>
      <sz val="9"/>
      <name val="Times New Roman"/>
      <family val="2"/>
    </font>
    <font>
      <sz val="11"/>
      <name val="Times New Roman"/>
      <family val="2"/>
    </font>
    <font>
      <b/>
      <sz val="12"/>
      <name val="Times New Roman"/>
      <family val="1"/>
    </font>
    <font>
      <b/>
      <sz val="11"/>
      <color theme="1"/>
      <name val="Arial"/>
      <family val="2"/>
    </font>
    <font>
      <sz val="12"/>
      <color indexed="8"/>
      <name val="Times New Roman"/>
      <family val="1"/>
    </font>
    <font>
      <sz val="12"/>
      <color theme="1"/>
      <name val="Times New Roman"/>
      <family val="1"/>
    </font>
    <font>
      <b/>
      <sz val="16"/>
      <name val="Leelawadee"/>
      <family val="2"/>
    </font>
    <font>
      <sz val="11"/>
      <name val="Leelawadee"/>
      <family val="2"/>
    </font>
    <font>
      <b/>
      <sz val="16"/>
      <color theme="1"/>
      <name val="Leelawadee"/>
      <family val="2"/>
    </font>
    <font>
      <b/>
      <sz val="12"/>
      <name val="Leelawadee"/>
      <family val="2"/>
    </font>
    <font>
      <sz val="12"/>
      <name val="Leelawadee"/>
      <family val="2"/>
    </font>
    <font>
      <sz val="12"/>
      <color theme="1"/>
      <name val="Leelawadee"/>
      <family val="2"/>
    </font>
    <font>
      <b/>
      <sz val="18"/>
      <color theme="1"/>
      <name val="Leelawadee"/>
      <family val="2"/>
    </font>
    <font>
      <b/>
      <sz val="14"/>
      <color theme="1"/>
      <name val="Leelawadee"/>
      <family val="2"/>
    </font>
    <font>
      <b/>
      <sz val="12"/>
      <color theme="1"/>
      <name val="Leelawadee"/>
      <family val="2"/>
    </font>
    <font>
      <b/>
      <sz val="14"/>
      <color rgb="FF7030A0"/>
      <name val="Leelawadee"/>
      <family val="2"/>
    </font>
    <font>
      <sz val="14"/>
      <color rgb="FF0070C0"/>
      <name val="Leelawadee"/>
      <family val="2"/>
    </font>
    <font>
      <sz val="14"/>
      <color theme="1"/>
      <name val="Leelawadee"/>
      <family val="2"/>
    </font>
    <font>
      <b/>
      <sz val="11"/>
      <color theme="1"/>
      <name val="Leelawadee"/>
      <family val="2"/>
    </font>
    <font>
      <b/>
      <sz val="11"/>
      <color indexed="8"/>
      <name val="Trebuchet MS"/>
      <family val="2"/>
    </font>
    <font>
      <sz val="8"/>
      <color theme="1"/>
      <name val="Arial"/>
      <family val="2"/>
    </font>
    <font>
      <b/>
      <sz val="11"/>
      <color rgb="FF000000"/>
      <name val="Times New Roman"/>
      <family val="1"/>
    </font>
    <font>
      <b/>
      <sz val="12"/>
      <color theme="1"/>
      <name val="Trebuchet MS"/>
      <family val="2"/>
    </font>
    <font>
      <b/>
      <sz val="11"/>
      <name val="Arial"/>
      <family val="2"/>
    </font>
    <font>
      <b/>
      <sz val="14"/>
      <color rgb="FFFF0000"/>
      <name val="Arial"/>
      <family val="2"/>
    </font>
    <font>
      <u/>
      <sz val="11"/>
      <color theme="10"/>
      <name val="Calibri"/>
      <family val="2"/>
    </font>
    <font>
      <sz val="11"/>
      <name val="Calibri"/>
      <family val="2"/>
    </font>
    <font>
      <b/>
      <sz val="20"/>
      <color theme="1"/>
      <name val="Times New Roman"/>
      <family val="1"/>
    </font>
    <font>
      <b/>
      <sz val="16"/>
      <color theme="1"/>
      <name val="Times New Roman"/>
      <family val="1"/>
    </font>
    <font>
      <sz val="16"/>
      <color theme="1"/>
      <name val="Times New Roman"/>
      <family val="1"/>
    </font>
    <font>
      <b/>
      <sz val="18"/>
      <color theme="1"/>
      <name val="Times New Roman"/>
      <family val="1"/>
    </font>
  </fonts>
  <fills count="7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theme="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5999938962981048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6146">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131" fillId="0" borderId="0" applyNumberFormat="0" applyFill="0" applyBorder="0" applyAlignment="0" applyProtection="0">
      <alignment vertical="top"/>
      <protection locked="0"/>
    </xf>
  </cellStyleXfs>
  <cellXfs count="368">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73" fillId="0" borderId="51" xfId="0" applyFont="1" applyBorder="1" applyAlignment="1">
      <alignment horizontal="center" vertical="center"/>
    </xf>
    <xf numFmtId="0" fontId="74" fillId="0" borderId="1" xfId="0" applyFont="1" applyBorder="1" applyAlignment="1">
      <alignment horizontal="left" vertical="center" wrapText="1"/>
    </xf>
    <xf numFmtId="0" fontId="74" fillId="0" borderId="1" xfId="0" applyFont="1" applyBorder="1" applyAlignment="1">
      <alignment horizontal="left" vertical="center"/>
    </xf>
    <xf numFmtId="0" fontId="76" fillId="0" borderId="39" xfId="0" applyFont="1" applyBorder="1" applyAlignment="1"/>
    <xf numFmtId="0" fontId="71" fillId="0" borderId="0" xfId="0" applyFont="1" applyBorder="1" applyAlignment="1">
      <alignment horizontal="left" vertical="center"/>
    </xf>
    <xf numFmtId="0" fontId="77" fillId="0" borderId="0" xfId="0" applyFont="1" applyBorder="1" applyAlignment="1">
      <alignment horizontal="center" vertical="center"/>
    </xf>
    <xf numFmtId="0" fontId="77" fillId="0" borderId="54" xfId="0" applyFont="1" applyBorder="1" applyAlignment="1">
      <alignment horizontal="center" vertical="center" wrapText="1"/>
    </xf>
    <xf numFmtId="0" fontId="78" fillId="0" borderId="0" xfId="0" applyFont="1" applyBorder="1"/>
    <xf numFmtId="0" fontId="80" fillId="0" borderId="1" xfId="0" applyFont="1" applyFill="1" applyBorder="1" applyAlignment="1">
      <alignment horizontal="center" vertical="center"/>
    </xf>
    <xf numFmtId="0" fontId="81" fillId="0" borderId="54" xfId="0" applyFont="1" applyBorder="1" applyAlignment="1">
      <alignment horizontal="center" vertical="center"/>
    </xf>
    <xf numFmtId="0" fontId="66" fillId="62" borderId="1" xfId="0" applyFont="1" applyFill="1" applyBorder="1" applyAlignment="1">
      <alignment horizontal="center"/>
    </xf>
    <xf numFmtId="0" fontId="72" fillId="62" borderId="1" xfId="0" applyFont="1" applyFill="1" applyBorder="1" applyAlignment="1">
      <alignment horizontal="center"/>
    </xf>
    <xf numFmtId="0" fontId="71" fillId="64" borderId="53" xfId="0" applyFont="1" applyFill="1" applyBorder="1" applyAlignment="1">
      <alignment horizontal="left" vertical="center"/>
    </xf>
    <xf numFmtId="0" fontId="75" fillId="64" borderId="1" xfId="0" applyFont="1" applyFill="1" applyBorder="1" applyAlignment="1">
      <alignment horizontal="center" vertical="center"/>
    </xf>
    <xf numFmtId="0" fontId="76" fillId="64" borderId="52" xfId="0" applyFont="1" applyFill="1" applyBorder="1" applyAlignment="1"/>
    <xf numFmtId="0" fontId="67" fillId="64" borderId="1" xfId="0" applyFont="1" applyFill="1" applyBorder="1" applyAlignment="1"/>
    <xf numFmtId="0" fontId="63" fillId="64" borderId="1" xfId="0" applyFont="1" applyFill="1" applyBorder="1" applyAlignment="1">
      <alignment horizontal="left" vertical="center"/>
    </xf>
    <xf numFmtId="0" fontId="73" fillId="0" borderId="39" xfId="0" applyFont="1" applyBorder="1" applyAlignment="1">
      <alignment vertical="center"/>
    </xf>
    <xf numFmtId="0" fontId="78" fillId="0" borderId="0" xfId="0" applyFont="1" applyBorder="1" applyAlignment="1">
      <alignment vertical="center"/>
    </xf>
    <xf numFmtId="0" fontId="82" fillId="0" borderId="0" xfId="0" applyFont="1" applyAlignment="1">
      <alignment vertical="center"/>
    </xf>
    <xf numFmtId="0" fontId="82" fillId="0" borderId="1" xfId="0" applyFont="1" applyBorder="1" applyAlignment="1">
      <alignment vertical="center"/>
    </xf>
    <xf numFmtId="0" fontId="82" fillId="60" borderId="55" xfId="0" applyFont="1" applyFill="1" applyBorder="1" applyAlignment="1">
      <alignment horizontal="center" vertical="center"/>
    </xf>
    <xf numFmtId="0" fontId="82" fillId="60" borderId="55" xfId="0" applyFont="1" applyFill="1" applyBorder="1" applyAlignment="1">
      <alignment horizontal="center" vertical="center" wrapText="1"/>
    </xf>
    <xf numFmtId="0" fontId="82" fillId="60" borderId="2" xfId="0" applyFont="1" applyFill="1" applyBorder="1" applyAlignment="1">
      <alignment horizontal="center" vertical="center"/>
    </xf>
    <xf numFmtId="0" fontId="82" fillId="60" borderId="4" xfId="0" applyFont="1" applyFill="1" applyBorder="1" applyAlignment="1">
      <alignment horizontal="center" vertical="center"/>
    </xf>
    <xf numFmtId="0" fontId="82" fillId="60" borderId="3" xfId="0" applyFont="1" applyFill="1" applyBorder="1" applyAlignment="1">
      <alignment horizontal="center" vertical="center"/>
    </xf>
    <xf numFmtId="0" fontId="82" fillId="60" borderId="50" xfId="0" applyFont="1" applyFill="1" applyBorder="1" applyAlignment="1">
      <alignment horizontal="center" vertical="center"/>
    </xf>
    <xf numFmtId="0" fontId="82" fillId="60" borderId="50" xfId="0" applyFont="1" applyFill="1" applyBorder="1" applyAlignment="1">
      <alignment horizontal="center" vertical="center" wrapText="1"/>
    </xf>
    <xf numFmtId="0" fontId="82" fillId="60" borderId="1" xfId="0" applyFont="1" applyFill="1" applyBorder="1" applyAlignment="1">
      <alignment horizontal="center" vertical="center"/>
    </xf>
    <xf numFmtId="0" fontId="82" fillId="0" borderId="1" xfId="0" applyFont="1" applyBorder="1" applyAlignment="1">
      <alignment horizontal="center" vertical="center"/>
    </xf>
    <xf numFmtId="0" fontId="70" fillId="0" borderId="1" xfId="0" applyFont="1" applyFill="1" applyBorder="1" applyAlignment="1">
      <alignment horizontal="center" vertical="center"/>
    </xf>
    <xf numFmtId="0" fontId="79" fillId="60" borderId="1" xfId="0" applyFont="1" applyFill="1" applyBorder="1" applyAlignment="1">
      <alignment horizontal="center" vertical="center"/>
    </xf>
    <xf numFmtId="0" fontId="82" fillId="65" borderId="1" xfId="0" applyFont="1" applyFill="1" applyBorder="1" applyAlignment="1">
      <alignment horizontal="center" vertical="center"/>
    </xf>
    <xf numFmtId="0" fontId="82" fillId="65" borderId="1" xfId="0" applyFont="1" applyFill="1" applyBorder="1" applyAlignment="1">
      <alignment vertical="center"/>
    </xf>
    <xf numFmtId="0" fontId="82" fillId="65" borderId="0" xfId="0" applyFont="1" applyFill="1" applyAlignment="1">
      <alignment vertical="center"/>
    </xf>
    <xf numFmtId="0" fontId="82" fillId="0" borderId="0" xfId="0" applyFont="1" applyFill="1" applyAlignment="1">
      <alignment vertical="center"/>
    </xf>
    <xf numFmtId="0" fontId="82" fillId="60" borderId="1" xfId="0" applyFont="1" applyFill="1" applyBorder="1" applyAlignment="1">
      <alignment vertical="center"/>
    </xf>
    <xf numFmtId="0" fontId="82" fillId="66" borderId="1" xfId="0" applyFont="1" applyFill="1" applyBorder="1" applyAlignment="1">
      <alignment horizontal="center" vertical="center"/>
    </xf>
    <xf numFmtId="0" fontId="82" fillId="66" borderId="1" xfId="0" applyFont="1" applyFill="1" applyBorder="1" applyAlignment="1">
      <alignment vertical="center"/>
    </xf>
    <xf numFmtId="0" fontId="87" fillId="0" borderId="1" xfId="0" applyFont="1" applyBorder="1" applyAlignment="1">
      <alignment horizontal="center" vertical="center" wrapText="1"/>
    </xf>
    <xf numFmtId="0" fontId="85" fillId="0" borderId="0" xfId="0" applyFont="1" applyFill="1" applyAlignment="1">
      <alignment horizontal="left" vertical="center"/>
    </xf>
    <xf numFmtId="0" fontId="69" fillId="0" borderId="0" xfId="0" applyFont="1" applyFill="1" applyAlignment="1">
      <alignment vertical="center"/>
    </xf>
    <xf numFmtId="0" fontId="69" fillId="0" borderId="0" xfId="0" applyFont="1" applyAlignment="1">
      <alignment horizontal="center" vertical="center"/>
    </xf>
    <xf numFmtId="0" fontId="69" fillId="0" borderId="0" xfId="0" applyFont="1" applyAlignment="1">
      <alignment horizontal="left" vertical="center"/>
    </xf>
    <xf numFmtId="0" fontId="86" fillId="0" borderId="0" xfId="0" applyFont="1" applyFill="1" applyAlignment="1">
      <alignment horizontal="left" vertical="center" wrapText="1"/>
    </xf>
    <xf numFmtId="0" fontId="68" fillId="0" borderId="0" xfId="0" applyFont="1" applyFill="1" applyAlignment="1">
      <alignment horizontal="center" vertical="center"/>
    </xf>
    <xf numFmtId="0" fontId="63" fillId="63" borderId="1" xfId="0" applyFont="1" applyFill="1" applyBorder="1" applyAlignment="1">
      <alignment horizontal="center" vertical="center" wrapText="1"/>
    </xf>
    <xf numFmtId="0" fontId="88" fillId="63" borderId="1" xfId="0" applyFont="1" applyFill="1" applyBorder="1" applyAlignment="1">
      <alignment horizontal="center" vertical="center" wrapText="1"/>
    </xf>
    <xf numFmtId="0" fontId="69" fillId="61" borderId="1" xfId="0" applyFont="1" applyFill="1" applyBorder="1" applyAlignment="1">
      <alignment horizontal="center" vertical="center"/>
    </xf>
    <xf numFmtId="0" fontId="89" fillId="65" borderId="1" xfId="0" applyFont="1" applyFill="1" applyBorder="1" applyAlignment="1">
      <alignment horizontal="center" vertical="center" wrapText="1"/>
    </xf>
    <xf numFmtId="0" fontId="70" fillId="65" borderId="1" xfId="0" applyFont="1" applyFill="1" applyBorder="1" applyAlignment="1">
      <alignment horizontal="center" vertical="center"/>
    </xf>
    <xf numFmtId="0" fontId="90" fillId="64" borderId="53" xfId="0" applyFont="1" applyFill="1" applyBorder="1" applyAlignment="1">
      <alignment horizontal="center" vertical="center"/>
    </xf>
    <xf numFmtId="0" fontId="87" fillId="0" borderId="0" xfId="0" applyFont="1" applyBorder="1" applyAlignment="1">
      <alignment horizontal="center" vertical="center" wrapText="1"/>
    </xf>
    <xf numFmtId="0" fontId="86" fillId="0" borderId="0" xfId="0" applyFont="1" applyFill="1" applyAlignment="1">
      <alignment horizontal="left" vertical="center"/>
    </xf>
    <xf numFmtId="0" fontId="86" fillId="0" borderId="0" xfId="0" applyFont="1" applyFill="1" applyAlignment="1">
      <alignment horizontal="center" vertical="center" wrapText="1"/>
    </xf>
    <xf numFmtId="0" fontId="69" fillId="0" borderId="1" xfId="0" applyFont="1" applyFill="1" applyBorder="1" applyAlignment="1">
      <alignment horizontal="center" vertical="center"/>
    </xf>
    <xf numFmtId="0" fontId="69" fillId="0" borderId="0" xfId="0" applyFont="1" applyFill="1" applyAlignment="1">
      <alignment horizontal="center" vertical="center"/>
    </xf>
    <xf numFmtId="0" fontId="91" fillId="0" borderId="1" xfId="0" applyFont="1" applyFill="1" applyBorder="1" applyAlignment="1">
      <alignment horizontal="center" vertical="center" wrapText="1"/>
    </xf>
    <xf numFmtId="0" fontId="86" fillId="0" borderId="1" xfId="0" applyFont="1" applyFill="1" applyBorder="1" applyAlignment="1">
      <alignment horizontal="left" vertical="center"/>
    </xf>
    <xf numFmtId="0" fontId="86" fillId="0" borderId="1" xfId="0" applyFont="1" applyFill="1" applyBorder="1" applyAlignment="1">
      <alignment horizontal="left" vertical="center" wrapText="1"/>
    </xf>
    <xf numFmtId="0" fontId="63" fillId="0" borderId="0" xfId="0" applyFont="1" applyFill="1" applyBorder="1" applyAlignment="1">
      <alignment horizontal="center" vertical="center" wrapText="1"/>
    </xf>
    <xf numFmtId="0" fontId="92" fillId="0" borderId="1" xfId="0" applyFont="1" applyFill="1" applyBorder="1" applyAlignment="1">
      <alignment horizontal="center" vertical="center" wrapText="1"/>
    </xf>
    <xf numFmtId="0" fontId="93" fillId="0" borderId="1" xfId="0" applyFont="1" applyFill="1" applyBorder="1" applyAlignment="1">
      <alignment horizontal="center" vertical="center" wrapText="1"/>
    </xf>
    <xf numFmtId="0" fontId="92" fillId="0" borderId="1" xfId="0" applyFont="1" applyBorder="1" applyAlignment="1">
      <alignment horizontal="center" vertical="center" wrapText="1"/>
    </xf>
    <xf numFmtId="0" fontId="94" fillId="0" borderId="1" xfId="0" applyFont="1" applyBorder="1" applyAlignment="1">
      <alignment horizontal="center" vertical="center" wrapText="1"/>
    </xf>
    <xf numFmtId="0" fontId="93" fillId="0" borderId="1" xfId="0" applyFont="1" applyBorder="1" applyAlignment="1">
      <alignment horizontal="center" vertical="center" wrapText="1"/>
    </xf>
    <xf numFmtId="0" fontId="86" fillId="0" borderId="1" xfId="0" applyFont="1" applyFill="1" applyBorder="1" applyAlignment="1">
      <alignment horizontal="center" vertical="center" wrapText="1"/>
    </xf>
    <xf numFmtId="0" fontId="69" fillId="67" borderId="1" xfId="0" applyFont="1" applyFill="1" applyBorder="1" applyAlignment="1">
      <alignment horizontal="center" vertical="center"/>
    </xf>
    <xf numFmtId="0" fontId="82" fillId="0" borderId="1" xfId="0" applyFont="1" applyFill="1" applyBorder="1" applyAlignment="1">
      <alignment horizontal="center" vertical="center"/>
    </xf>
    <xf numFmtId="0" fontId="95" fillId="0" borderId="1" xfId="0" applyFont="1" applyBorder="1" applyAlignment="1">
      <alignment horizontal="center" vertical="center"/>
    </xf>
    <xf numFmtId="0" fontId="96" fillId="65" borderId="1" xfId="0" applyFont="1" applyFill="1" applyBorder="1" applyAlignment="1">
      <alignment horizontal="center" vertical="center" wrapText="1"/>
    </xf>
    <xf numFmtId="0" fontId="63" fillId="65" borderId="1" xfId="0" applyFont="1" applyFill="1" applyBorder="1" applyAlignment="1">
      <alignment horizontal="center" vertical="center" wrapText="1"/>
    </xf>
    <xf numFmtId="0" fontId="63" fillId="65" borderId="1" xfId="0" applyFont="1" applyFill="1" applyBorder="1" applyAlignment="1">
      <alignment horizontal="center" vertical="center"/>
    </xf>
    <xf numFmtId="14" fontId="82" fillId="0" borderId="1" xfId="0" applyNumberFormat="1" applyFont="1" applyFill="1" applyBorder="1" applyAlignment="1">
      <alignment horizontal="center" vertical="center" wrapText="1"/>
    </xf>
    <xf numFmtId="0" fontId="97" fillId="0" borderId="54" xfId="0" applyFont="1" applyBorder="1" applyAlignment="1">
      <alignment horizontal="center" vertical="center"/>
    </xf>
    <xf numFmtId="0" fontId="98" fillId="0" borderId="0" xfId="0" applyFont="1"/>
    <xf numFmtId="0" fontId="97" fillId="0" borderId="54" xfId="0" applyFont="1" applyFill="1" applyBorder="1" applyAlignment="1">
      <alignment horizontal="center" vertical="center"/>
    </xf>
    <xf numFmtId="0" fontId="89" fillId="0" borderId="0" xfId="0" applyFont="1" applyFill="1"/>
    <xf numFmtId="0" fontId="99" fillId="0" borderId="0" xfId="0" applyFont="1"/>
    <xf numFmtId="0" fontId="0" fillId="0" borderId="0" xfId="0" applyAlignment="1">
      <alignment horizontal="center"/>
    </xf>
    <xf numFmtId="0" fontId="72" fillId="0" borderId="0" xfId="0" applyFont="1"/>
    <xf numFmtId="0" fontId="100" fillId="0" borderId="0" xfId="0" applyFont="1"/>
    <xf numFmtId="0" fontId="100" fillId="0" borderId="0" xfId="0" applyFont="1" applyAlignment="1">
      <alignment horizontal="center"/>
    </xf>
    <xf numFmtId="0" fontId="73" fillId="0" borderId="0" xfId="0" applyFont="1" applyAlignment="1">
      <alignment horizontal="left" indent="2"/>
    </xf>
    <xf numFmtId="0" fontId="72" fillId="0" borderId="60" xfId="0" applyFont="1" applyBorder="1" applyAlignment="1">
      <alignment horizontal="center"/>
    </xf>
    <xf numFmtId="0" fontId="72" fillId="0" borderId="61" xfId="0" applyFont="1" applyBorder="1" applyAlignment="1">
      <alignment horizontal="center"/>
    </xf>
    <xf numFmtId="0" fontId="72" fillId="0" borderId="63" xfId="0" applyFont="1" applyBorder="1" applyAlignment="1">
      <alignment horizontal="center" vertical="center" wrapText="1"/>
    </xf>
    <xf numFmtId="0" fontId="72" fillId="0" borderId="61" xfId="0" applyFont="1" applyBorder="1" applyAlignment="1">
      <alignment horizontal="center" vertical="center" wrapText="1"/>
    </xf>
    <xf numFmtId="0" fontId="73" fillId="0" borderId="60" xfId="0" applyFont="1" applyBorder="1"/>
    <xf numFmtId="0" fontId="72" fillId="0" borderId="61" xfId="0" applyFont="1" applyBorder="1" applyAlignment="1">
      <alignment vertical="center"/>
    </xf>
    <xf numFmtId="0" fontId="72" fillId="0" borderId="61" xfId="0" applyFont="1" applyBorder="1" applyAlignment="1">
      <alignment horizontal="center" vertical="center"/>
    </xf>
    <xf numFmtId="0" fontId="73" fillId="0" borderId="61" xfId="0" applyFont="1" applyBorder="1" applyAlignment="1">
      <alignment horizontal="center" vertical="center"/>
    </xf>
    <xf numFmtId="2" fontId="73" fillId="0" borderId="61" xfId="0" applyNumberFormat="1" applyFont="1" applyBorder="1" applyAlignment="1">
      <alignment horizontal="center"/>
    </xf>
    <xf numFmtId="0" fontId="73" fillId="0" borderId="60" xfId="0" applyFont="1" applyBorder="1" applyAlignment="1">
      <alignment horizontal="center" vertical="center"/>
    </xf>
    <xf numFmtId="0" fontId="73" fillId="0" borderId="61" xfId="0" applyFont="1" applyBorder="1" applyAlignment="1">
      <alignment vertical="center"/>
    </xf>
    <xf numFmtId="0" fontId="73" fillId="0" borderId="61" xfId="0" applyFont="1" applyBorder="1" applyAlignment="1">
      <alignment horizontal="center"/>
    </xf>
    <xf numFmtId="183" fontId="73" fillId="0" borderId="61" xfId="0" applyNumberFormat="1" applyFont="1" applyBorder="1" applyAlignment="1">
      <alignment horizontal="center"/>
    </xf>
    <xf numFmtId="0" fontId="72" fillId="0" borderId="0" xfId="0" applyFont="1" applyBorder="1" applyAlignment="1">
      <alignment horizontal="left"/>
    </xf>
    <xf numFmtId="0" fontId="100" fillId="0" borderId="0" xfId="0" applyFont="1" applyBorder="1"/>
    <xf numFmtId="0" fontId="72" fillId="0" borderId="56" xfId="0" applyFont="1" applyBorder="1" applyAlignment="1">
      <alignment horizontal="center" wrapText="1"/>
    </xf>
    <xf numFmtId="0" fontId="72" fillId="0" borderId="45" xfId="0" applyFont="1" applyBorder="1" applyAlignment="1">
      <alignment horizontal="center" wrapText="1"/>
    </xf>
    <xf numFmtId="0" fontId="72" fillId="0" borderId="57" xfId="0" applyFont="1" applyBorder="1" applyAlignment="1">
      <alignment horizontal="center" wrapText="1"/>
    </xf>
    <xf numFmtId="0" fontId="72" fillId="0" borderId="64" xfId="0" applyFont="1" applyBorder="1" applyAlignment="1">
      <alignment wrapText="1"/>
    </xf>
    <xf numFmtId="0" fontId="72" fillId="0" borderId="58" xfId="0" applyFont="1" applyBorder="1" applyAlignment="1">
      <alignment wrapText="1"/>
    </xf>
    <xf numFmtId="0" fontId="73" fillId="0" borderId="50" xfId="0" applyFont="1" applyBorder="1" applyAlignment="1">
      <alignment vertical="center"/>
    </xf>
    <xf numFmtId="2" fontId="73" fillId="0" borderId="50" xfId="0" applyNumberFormat="1" applyFont="1" applyBorder="1" applyAlignment="1">
      <alignment vertical="center"/>
    </xf>
    <xf numFmtId="0" fontId="101" fillId="0" borderId="0" xfId="0" applyFont="1" applyFill="1" applyBorder="1"/>
    <xf numFmtId="0" fontId="73" fillId="0" borderId="1" xfId="0" applyFont="1" applyBorder="1" applyAlignment="1">
      <alignment vertical="center"/>
    </xf>
    <xf numFmtId="0" fontId="72" fillId="0" borderId="0" xfId="0" applyFont="1" applyAlignment="1">
      <alignment horizontal="left"/>
    </xf>
    <xf numFmtId="0" fontId="72" fillId="0" borderId="64" xfId="0" applyFont="1" applyBorder="1" applyAlignment="1">
      <alignment vertical="center" wrapText="1"/>
    </xf>
    <xf numFmtId="0" fontId="72" fillId="0" borderId="58" xfId="0" applyFont="1" applyBorder="1" applyAlignment="1">
      <alignment vertical="center" wrapText="1"/>
    </xf>
    <xf numFmtId="0" fontId="73" fillId="0" borderId="50" xfId="0" applyFont="1" applyBorder="1" applyAlignment="1">
      <alignment horizontal="center" vertical="center"/>
    </xf>
    <xf numFmtId="10" fontId="73" fillId="0" borderId="50" xfId="0" applyNumberFormat="1" applyFont="1" applyBorder="1" applyAlignment="1">
      <alignment vertical="center"/>
    </xf>
    <xf numFmtId="0" fontId="73" fillId="0" borderId="1" xfId="0" applyFont="1" applyBorder="1" applyAlignment="1">
      <alignment horizontal="center" vertical="center"/>
    </xf>
    <xf numFmtId="10" fontId="73" fillId="0" borderId="1" xfId="0" applyNumberFormat="1" applyFont="1" applyBorder="1" applyAlignment="1">
      <alignment vertical="center"/>
    </xf>
    <xf numFmtId="0" fontId="73" fillId="0" borderId="0" xfId="0" applyFont="1"/>
    <xf numFmtId="0" fontId="102" fillId="0" borderId="0" xfId="0" applyFont="1"/>
    <xf numFmtId="0" fontId="103" fillId="0" borderId="0" xfId="0" applyFont="1" applyAlignment="1">
      <alignment wrapText="1"/>
    </xf>
    <xf numFmtId="0" fontId="104" fillId="0" borderId="0" xfId="0" applyFont="1"/>
    <xf numFmtId="0" fontId="105" fillId="0" borderId="1" xfId="0" applyFont="1" applyBorder="1" applyAlignment="1">
      <alignment horizontal="center" vertical="center"/>
    </xf>
    <xf numFmtId="0" fontId="0" fillId="0" borderId="1" xfId="0" applyFont="1" applyBorder="1" applyAlignment="1">
      <alignment horizontal="center" vertical="center"/>
    </xf>
    <xf numFmtId="0" fontId="105" fillId="0" borderId="1" xfId="0" applyFont="1" applyBorder="1" applyAlignment="1">
      <alignment horizontal="center" vertical="center" wrapText="1"/>
    </xf>
    <xf numFmtId="0" fontId="106" fillId="0" borderId="1" xfId="0" applyFont="1" applyBorder="1" applyAlignment="1">
      <alignment horizontal="center" vertical="center"/>
    </xf>
    <xf numFmtId="0" fontId="106" fillId="0" borderId="1" xfId="0" applyFont="1" applyBorder="1" applyAlignment="1">
      <alignment horizontal="center" vertical="center" wrapText="1"/>
    </xf>
    <xf numFmtId="0" fontId="107" fillId="0" borderId="1" xfId="0" applyFont="1" applyBorder="1" applyAlignment="1">
      <alignment horizontal="center" vertical="center"/>
    </xf>
    <xf numFmtId="0" fontId="105" fillId="0" borderId="33" xfId="0" applyFont="1" applyBorder="1" applyAlignment="1">
      <alignment horizontal="center" vertical="center" wrapText="1"/>
    </xf>
    <xf numFmtId="0" fontId="108" fillId="0" borderId="1" xfId="0" applyFont="1" applyFill="1" applyBorder="1" applyAlignment="1">
      <alignment horizontal="right" vertical="top" wrapText="1"/>
    </xf>
    <xf numFmtId="14" fontId="108" fillId="0" borderId="1" xfId="0" applyNumberFormat="1" applyFont="1" applyFill="1" applyBorder="1" applyAlignment="1">
      <alignment horizontal="center" vertical="center" wrapText="1"/>
    </xf>
    <xf numFmtId="0" fontId="99" fillId="0" borderId="0" xfId="0" applyFont="1" applyFill="1"/>
    <xf numFmtId="0" fontId="108" fillId="68" borderId="1" xfId="0" applyFont="1" applyFill="1" applyBorder="1" applyAlignment="1">
      <alignment horizontal="center" vertical="center" wrapText="1"/>
    </xf>
    <xf numFmtId="0" fontId="108" fillId="68" borderId="1" xfId="0" applyFont="1" applyFill="1" applyBorder="1" applyAlignment="1">
      <alignment vertical="top" wrapText="1"/>
    </xf>
    <xf numFmtId="0" fontId="108" fillId="68" borderId="1" xfId="0" applyNumberFormat="1" applyFont="1" applyFill="1" applyBorder="1" applyAlignment="1">
      <alignment horizontal="right" vertical="center" wrapText="1"/>
    </xf>
    <xf numFmtId="0" fontId="109" fillId="68" borderId="0" xfId="0" applyFont="1" applyFill="1"/>
    <xf numFmtId="0" fontId="49" fillId="0" borderId="1" xfId="0" applyFont="1" applyBorder="1" applyAlignment="1">
      <alignment horizontal="center" vertical="center" wrapText="1"/>
    </xf>
    <xf numFmtId="0" fontId="49" fillId="0" borderId="1" xfId="0" applyFont="1" applyBorder="1" applyAlignment="1">
      <alignment vertical="top" wrapText="1"/>
    </xf>
    <xf numFmtId="0" fontId="49" fillId="0" borderId="1" xfId="0" applyNumberFormat="1" applyFont="1" applyBorder="1" applyAlignment="1">
      <alignment horizontal="right" vertical="center" wrapText="1"/>
    </xf>
    <xf numFmtId="0" fontId="49" fillId="68" borderId="1" xfId="0" applyNumberFormat="1" applyFont="1" applyFill="1" applyBorder="1" applyAlignment="1">
      <alignment horizontal="right" vertical="center" wrapText="1"/>
    </xf>
    <xf numFmtId="1" fontId="108" fillId="68" borderId="1" xfId="0" applyNumberFormat="1" applyFont="1" applyFill="1" applyBorder="1" applyAlignment="1">
      <alignment horizontal="right" vertical="center" wrapText="1"/>
    </xf>
    <xf numFmtId="1" fontId="49" fillId="0" borderId="1" xfId="0" applyNumberFormat="1" applyFont="1" applyBorder="1" applyAlignment="1">
      <alignment horizontal="right" vertical="center" wrapText="1"/>
    </xf>
    <xf numFmtId="0" fontId="99" fillId="0" borderId="0" xfId="0" applyFont="1" applyAlignment="1">
      <alignment vertical="center" wrapText="1"/>
    </xf>
    <xf numFmtId="1" fontId="99" fillId="0" borderId="0" xfId="0" applyNumberFormat="1" applyFont="1"/>
    <xf numFmtId="0" fontId="49" fillId="0" borderId="0" xfId="0" applyFont="1"/>
    <xf numFmtId="0" fontId="108" fillId="0" borderId="0" xfId="0" applyFont="1" applyAlignment="1">
      <alignment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0" borderId="0" xfId="0" applyFont="1" applyAlignment="1">
      <alignment vertical="center"/>
    </xf>
    <xf numFmtId="0" fontId="108" fillId="0" borderId="1" xfId="0" applyFont="1" applyBorder="1" applyAlignment="1">
      <alignment horizontal="center" vertical="center" wrapText="1"/>
    </xf>
    <xf numFmtId="0" fontId="49" fillId="0" borderId="1" xfId="0" applyFont="1" applyBorder="1"/>
    <xf numFmtId="0" fontId="49" fillId="0" borderId="1" xfId="0" applyFont="1" applyBorder="1" applyAlignment="1">
      <alignment horizontal="left" vertical="center" wrapText="1"/>
    </xf>
    <xf numFmtId="0" fontId="49" fillId="0" borderId="1" xfId="0" applyFont="1" applyBorder="1" applyAlignment="1">
      <alignment horizontal="center" vertical="center"/>
    </xf>
    <xf numFmtId="0" fontId="111" fillId="61" borderId="0" xfId="0" applyFont="1" applyFill="1" applyBorder="1" applyAlignment="1">
      <alignment horizontal="center" vertical="center" wrapText="1"/>
    </xf>
    <xf numFmtId="0" fontId="49" fillId="0" borderId="0" xfId="0" applyFont="1" applyBorder="1" applyAlignment="1">
      <alignment horizontal="center" vertical="center"/>
    </xf>
    <xf numFmtId="0" fontId="49" fillId="0" borderId="1" xfId="0" applyFont="1" applyFill="1" applyBorder="1" applyAlignment="1">
      <alignment horizontal="center" vertical="center" wrapText="1"/>
    </xf>
    <xf numFmtId="0" fontId="113" fillId="0" borderId="0" xfId="0" applyFont="1" applyFill="1" applyAlignment="1">
      <alignment vertical="center"/>
    </xf>
    <xf numFmtId="0" fontId="113" fillId="0" borderId="0" xfId="0" applyFont="1" applyAlignment="1">
      <alignment vertical="center"/>
    </xf>
    <xf numFmtId="0" fontId="115" fillId="0" borderId="1" xfId="0" applyFont="1" applyBorder="1" applyAlignment="1">
      <alignment horizontal="center" vertical="center" wrapText="1"/>
    </xf>
    <xf numFmtId="0" fontId="116" fillId="0" borderId="1" xfId="0" applyFont="1" applyBorder="1" applyAlignment="1">
      <alignment horizontal="center" vertical="center"/>
    </xf>
    <xf numFmtId="0" fontId="116" fillId="0" borderId="1" xfId="0" applyFont="1" applyBorder="1" applyAlignment="1">
      <alignment horizontal="left" vertical="center" wrapText="1"/>
    </xf>
    <xf numFmtId="0" fontId="116" fillId="0" borderId="1" xfId="0" applyFont="1" applyBorder="1" applyAlignment="1">
      <alignment horizontal="center" vertical="center" wrapText="1"/>
    </xf>
    <xf numFmtId="2" fontId="116" fillId="0" borderId="1" xfId="0" applyNumberFormat="1" applyFont="1" applyBorder="1" applyAlignment="1">
      <alignment horizontal="center" vertical="center" wrapText="1"/>
    </xf>
    <xf numFmtId="0" fontId="117" fillId="0" borderId="0" xfId="0" applyFont="1"/>
    <xf numFmtId="0" fontId="120" fillId="0" borderId="45" xfId="0" applyFont="1" applyBorder="1" applyAlignment="1">
      <alignment horizontal="center" vertical="center" wrapText="1"/>
    </xf>
    <xf numFmtId="0" fontId="120" fillId="0" borderId="57" xfId="0" applyFont="1" applyBorder="1" applyAlignment="1">
      <alignment horizontal="center" vertical="center" wrapText="1"/>
    </xf>
    <xf numFmtId="0" fontId="120" fillId="0" borderId="53" xfId="0" applyFont="1" applyBorder="1" applyAlignment="1">
      <alignment horizontal="center" vertical="center" wrapText="1"/>
    </xf>
    <xf numFmtId="0" fontId="120" fillId="0" borderId="58" xfId="0" applyFont="1" applyBorder="1" applyAlignment="1">
      <alignment horizontal="center" vertical="center" wrapText="1"/>
    </xf>
    <xf numFmtId="1" fontId="120" fillId="0" borderId="70" xfId="0" applyNumberFormat="1" applyFont="1" applyBorder="1" applyAlignment="1">
      <alignment horizontal="center" vertical="center" wrapText="1"/>
    </xf>
    <xf numFmtId="0" fontId="121" fillId="0" borderId="71" xfId="0" applyFont="1" applyFill="1" applyBorder="1" applyAlignment="1">
      <alignment horizontal="center" vertical="center"/>
    </xf>
    <xf numFmtId="1" fontId="122" fillId="0" borderId="71" xfId="0" applyNumberFormat="1" applyFont="1" applyFill="1" applyBorder="1" applyAlignment="1">
      <alignment horizontal="center" vertical="center"/>
    </xf>
    <xf numFmtId="1" fontId="123" fillId="0" borderId="71" xfId="0" applyNumberFormat="1" applyFont="1" applyFill="1" applyBorder="1" applyAlignment="1">
      <alignment horizontal="center" vertical="center"/>
    </xf>
    <xf numFmtId="1" fontId="124" fillId="0" borderId="0" xfId="0" quotePrefix="1" applyNumberFormat="1" applyFont="1" applyAlignment="1">
      <alignment horizontal="center" vertical="center"/>
    </xf>
    <xf numFmtId="1" fontId="117" fillId="0" borderId="0" xfId="0" applyNumberFormat="1" applyFont="1" applyAlignment="1">
      <alignment horizontal="center" vertical="center"/>
    </xf>
    <xf numFmtId="1" fontId="117" fillId="0" borderId="0" xfId="0" applyNumberFormat="1" applyFont="1"/>
    <xf numFmtId="1" fontId="120" fillId="0" borderId="70" xfId="0" applyNumberFormat="1" applyFont="1" applyFill="1" applyBorder="1" applyAlignment="1">
      <alignment horizontal="center" vertical="center" wrapText="1"/>
    </xf>
    <xf numFmtId="1" fontId="121" fillId="0" borderId="71" xfId="0" applyNumberFormat="1" applyFont="1" applyFill="1" applyBorder="1" applyAlignment="1">
      <alignment horizontal="center" vertical="center"/>
    </xf>
    <xf numFmtId="0" fontId="117" fillId="0" borderId="0" xfId="0" applyFont="1" applyFill="1"/>
    <xf numFmtId="0" fontId="89" fillId="0" borderId="0" xfId="0" applyFont="1" applyFill="1" applyAlignment="1">
      <alignment horizontal="left"/>
    </xf>
    <xf numFmtId="0" fontId="125" fillId="62" borderId="1" xfId="0" applyFont="1" applyFill="1" applyBorder="1" applyAlignment="1">
      <alignment horizontal="center" vertical="center" wrapText="1"/>
    </xf>
    <xf numFmtId="0" fontId="99" fillId="0" borderId="0" xfId="0" applyFont="1" applyFill="1" applyAlignment="1">
      <alignment horizontal="left"/>
    </xf>
    <xf numFmtId="0" fontId="72" fillId="69" borderId="1" xfId="0" applyFont="1" applyFill="1" applyBorder="1" applyAlignment="1">
      <alignment horizontal="center" vertical="center" wrapText="1"/>
    </xf>
    <xf numFmtId="0" fontId="126" fillId="0" borderId="0" xfId="0" applyFont="1" applyFill="1" applyAlignment="1">
      <alignment horizontal="left"/>
    </xf>
    <xf numFmtId="0" fontId="73" fillId="0" borderId="1" xfId="0" applyFont="1" applyFill="1" applyBorder="1" applyAlignment="1">
      <alignment horizontal="center" vertical="center"/>
    </xf>
    <xf numFmtId="17" fontId="73" fillId="0" borderId="1" xfId="0" applyNumberFormat="1" applyFont="1" applyFill="1" applyBorder="1" applyAlignment="1">
      <alignment horizontal="center" vertical="center"/>
    </xf>
    <xf numFmtId="2" fontId="127" fillId="65" borderId="1" xfId="0" applyNumberFormat="1" applyFont="1" applyFill="1" applyBorder="1" applyAlignment="1">
      <alignment horizontal="center" vertical="center" wrapText="1"/>
    </xf>
    <xf numFmtId="0" fontId="99" fillId="62" borderId="1" xfId="0" applyFont="1" applyFill="1" applyBorder="1" applyAlignment="1">
      <alignment horizontal="center" vertical="center"/>
    </xf>
    <xf numFmtId="0" fontId="109" fillId="62" borderId="1" xfId="0" applyFont="1" applyFill="1" applyBorder="1" applyAlignment="1">
      <alignment horizontal="center" vertical="center"/>
    </xf>
    <xf numFmtId="2" fontId="127" fillId="70" borderId="1" xfId="0" applyNumberFormat="1" applyFont="1" applyFill="1" applyBorder="1" applyAlignment="1">
      <alignment horizontal="center" vertical="center" wrapText="1"/>
    </xf>
    <xf numFmtId="0" fontId="99" fillId="0" borderId="0" xfId="0" applyFont="1" applyFill="1" applyAlignment="1">
      <alignment horizontal="center" vertical="center"/>
    </xf>
    <xf numFmtId="0" fontId="128" fillId="0" borderId="0" xfId="0" applyFont="1" applyBorder="1"/>
    <xf numFmtId="0" fontId="79" fillId="0" borderId="0" xfId="0" applyFont="1"/>
    <xf numFmtId="0" fontId="72" fillId="62" borderId="1" xfId="0" applyFont="1" applyFill="1" applyBorder="1" applyAlignment="1">
      <alignment horizontal="center" vertical="center" wrapText="1"/>
    </xf>
    <xf numFmtId="0" fontId="128" fillId="69" borderId="1" xfId="0" applyFont="1" applyFill="1" applyBorder="1" applyAlignment="1">
      <alignment horizontal="center" vertical="center" wrapText="1"/>
    </xf>
    <xf numFmtId="0" fontId="72" fillId="0" borderId="1" xfId="0" applyFont="1" applyFill="1" applyBorder="1" applyAlignment="1">
      <alignment horizontal="center" vertical="center"/>
    </xf>
    <xf numFmtId="0" fontId="129" fillId="65" borderId="1" xfId="0" applyFont="1" applyFill="1" applyBorder="1" applyAlignment="1">
      <alignment horizontal="center" vertical="center" wrapText="1"/>
    </xf>
    <xf numFmtId="184" fontId="127" fillId="62" borderId="1" xfId="0" applyNumberFormat="1" applyFont="1" applyFill="1" applyBorder="1" applyAlignment="1">
      <alignment horizontal="center" vertical="center" wrapText="1"/>
    </xf>
    <xf numFmtId="20" fontId="109" fillId="62" borderId="1" xfId="0" applyNumberFormat="1" applyFont="1" applyFill="1" applyBorder="1" applyAlignment="1">
      <alignment horizontal="center" vertical="center"/>
    </xf>
    <xf numFmtId="0" fontId="127" fillId="0" borderId="1" xfId="0" applyFont="1" applyFill="1" applyBorder="1" applyAlignment="1">
      <alignment horizontal="center" vertical="center" wrapText="1"/>
    </xf>
    <xf numFmtId="0" fontId="0" fillId="0" borderId="0" xfId="0" applyFont="1"/>
    <xf numFmtId="2" fontId="0" fillId="0" borderId="0" xfId="0" applyNumberFormat="1" applyFont="1"/>
    <xf numFmtId="184" fontId="127" fillId="61" borderId="1" xfId="0" applyNumberFormat="1" applyFont="1" applyFill="1" applyBorder="1" applyAlignment="1">
      <alignment horizontal="center" vertical="center" wrapText="1"/>
    </xf>
    <xf numFmtId="0" fontId="109" fillId="61" borderId="1" xfId="0" applyFont="1" applyFill="1" applyBorder="1" applyAlignment="1">
      <alignment horizontal="center" vertical="center"/>
    </xf>
    <xf numFmtId="20" fontId="130" fillId="62" borderId="1" xfId="0" applyNumberFormat="1" applyFont="1" applyFill="1" applyBorder="1" applyAlignment="1">
      <alignment horizontal="center" vertical="center"/>
    </xf>
    <xf numFmtId="184" fontId="0" fillId="0" borderId="0" xfId="0" applyNumberFormat="1"/>
    <xf numFmtId="0" fontId="0" fillId="0" borderId="0" xfId="0" applyAlignment="1">
      <alignment horizontal="center" vertical="center"/>
    </xf>
    <xf numFmtId="21" fontId="0" fillId="0" borderId="0" xfId="0" applyNumberFormat="1"/>
    <xf numFmtId="1" fontId="0" fillId="0" borderId="0" xfId="0" applyNumberFormat="1"/>
    <xf numFmtId="0" fontId="73" fillId="0" borderId="1" xfId="0" applyFont="1" applyBorder="1" applyAlignment="1">
      <alignment horizontal="center" vertical="center" wrapText="1"/>
    </xf>
    <xf numFmtId="1" fontId="74" fillId="0" borderId="1" xfId="0" applyNumberFormat="1" applyFont="1" applyBorder="1" applyAlignment="1">
      <alignment horizontal="center" vertical="center"/>
    </xf>
    <xf numFmtId="1" fontId="74" fillId="0" borderId="1" xfId="0" applyNumberFormat="1" applyFont="1" applyBorder="1" applyAlignment="1">
      <alignment horizontal="center" vertical="center" wrapText="1"/>
    </xf>
    <xf numFmtId="0" fontId="35" fillId="0" borderId="0" xfId="0" applyFont="1" applyAlignment="1">
      <alignment vertical="center"/>
    </xf>
    <xf numFmtId="17" fontId="74" fillId="0" borderId="1" xfId="0" applyNumberFormat="1" applyFont="1" applyFill="1" applyBorder="1" applyAlignment="1">
      <alignment vertical="center"/>
    </xf>
    <xf numFmtId="0" fontId="132" fillId="65" borderId="1" xfId="26145" applyFont="1" applyFill="1" applyBorder="1" applyAlignment="1" applyProtection="1">
      <alignment horizontal="center" vertical="center" wrapText="1"/>
    </xf>
    <xf numFmtId="0" fontId="127" fillId="65" borderId="1" xfId="0" applyFont="1" applyFill="1" applyBorder="1" applyAlignment="1">
      <alignment horizontal="center" vertical="center" wrapText="1"/>
    </xf>
    <xf numFmtId="1" fontId="127" fillId="65" borderId="1" xfId="0" applyNumberFormat="1" applyFont="1" applyFill="1" applyBorder="1" applyAlignment="1">
      <alignment horizontal="center" vertical="center" wrapText="1"/>
    </xf>
    <xf numFmtId="2" fontId="109" fillId="65" borderId="1" xfId="0" applyNumberFormat="1" applyFont="1" applyFill="1" applyBorder="1" applyAlignment="1">
      <alignment horizontal="center" vertical="center"/>
    </xf>
    <xf numFmtId="0" fontId="99" fillId="65" borderId="1" xfId="0" applyFont="1" applyFill="1" applyBorder="1" applyAlignment="1">
      <alignment horizontal="center" vertical="center"/>
    </xf>
    <xf numFmtId="0" fontId="109" fillId="65" borderId="1" xfId="0" applyFont="1" applyFill="1" applyBorder="1" applyAlignment="1">
      <alignment horizontal="center" vertical="center"/>
    </xf>
    <xf numFmtId="1" fontId="109" fillId="65" borderId="1" xfId="0" applyNumberFormat="1" applyFont="1" applyFill="1" applyBorder="1" applyAlignment="1">
      <alignment horizontal="center" vertical="center"/>
    </xf>
    <xf numFmtId="0" fontId="109" fillId="0" borderId="0" xfId="0" applyFont="1"/>
    <xf numFmtId="1" fontId="74" fillId="0" borderId="55" xfId="0" applyNumberFormat="1" applyFont="1" applyBorder="1" applyAlignment="1">
      <alignment horizontal="center" vertical="center" wrapText="1"/>
    </xf>
    <xf numFmtId="17" fontId="74" fillId="0" borderId="1" xfId="0" applyNumberFormat="1" applyFont="1" applyFill="1" applyBorder="1" applyAlignment="1">
      <alignment horizontal="center" vertical="center"/>
    </xf>
    <xf numFmtId="0" fontId="132" fillId="0" borderId="1" xfId="26145" applyFont="1" applyFill="1" applyBorder="1" applyAlignment="1" applyProtection="1">
      <alignment horizontal="center" vertical="center" wrapText="1"/>
    </xf>
    <xf numFmtId="2" fontId="127" fillId="0" borderId="1" xfId="0" applyNumberFormat="1" applyFont="1" applyFill="1" applyBorder="1" applyAlignment="1">
      <alignment horizontal="center" vertical="center" wrapText="1"/>
    </xf>
    <xf numFmtId="184" fontId="99" fillId="0" borderId="0" xfId="0" applyNumberFormat="1" applyFont="1"/>
    <xf numFmtId="0" fontId="109" fillId="0" borderId="1" xfId="0" applyFont="1" applyBorder="1"/>
    <xf numFmtId="1" fontId="109" fillId="0" borderId="1" xfId="0" applyNumberFormat="1" applyFont="1" applyBorder="1" applyAlignment="1">
      <alignment horizontal="center" vertical="center"/>
    </xf>
    <xf numFmtId="2" fontId="109" fillId="0" borderId="1" xfId="0" applyNumberFormat="1" applyFont="1" applyBorder="1" applyAlignment="1">
      <alignment horizontal="center" vertical="center"/>
    </xf>
    <xf numFmtId="176" fontId="99" fillId="0" borderId="0" xfId="0" applyNumberFormat="1" applyFont="1"/>
    <xf numFmtId="0" fontId="134" fillId="0" borderId="50" xfId="0" applyFont="1" applyBorder="1" applyAlignment="1">
      <alignment horizontal="center" vertical="center" wrapText="1"/>
    </xf>
    <xf numFmtId="0" fontId="0" fillId="0" borderId="0" xfId="0" applyAlignment="1">
      <alignment wrapText="1"/>
    </xf>
    <xf numFmtId="0" fontId="135" fillId="0" borderId="1" xfId="0" applyFont="1" applyBorder="1"/>
    <xf numFmtId="0" fontId="135" fillId="0" borderId="1" xfId="0" applyFont="1" applyBorder="1" applyAlignment="1">
      <alignment horizontal="center" vertical="center"/>
    </xf>
    <xf numFmtId="0" fontId="111" fillId="0" borderId="1" xfId="0" applyFont="1" applyFill="1" applyBorder="1" applyAlignment="1">
      <alignment horizontal="center" vertical="center" wrapText="1"/>
    </xf>
    <xf numFmtId="0" fontId="117" fillId="0" borderId="1" xfId="0" applyFont="1" applyFill="1" applyBorder="1" applyAlignment="1">
      <alignment horizontal="center" vertical="center" wrapText="1"/>
    </xf>
    <xf numFmtId="0" fontId="116" fillId="0" borderId="1" xfId="0" applyFont="1" applyBorder="1" applyAlignment="1">
      <alignment horizontal="left" vertical="center"/>
    </xf>
    <xf numFmtId="0" fontId="108" fillId="0" borderId="1" xfId="0" applyFont="1" applyFill="1" applyBorder="1" applyAlignment="1">
      <alignment horizontal="center" vertical="center" wrapText="1"/>
    </xf>
    <xf numFmtId="0" fontId="82" fillId="60" borderId="55" xfId="0" applyFont="1" applyFill="1" applyBorder="1" applyAlignment="1">
      <alignment horizontal="center" vertical="center"/>
    </xf>
    <xf numFmtId="0" fontId="82" fillId="60" borderId="50" xfId="0" applyFont="1" applyFill="1" applyBorder="1" applyAlignment="1">
      <alignment horizontal="center" vertical="center"/>
    </xf>
    <xf numFmtId="0" fontId="82" fillId="60" borderId="55" xfId="0" applyFont="1" applyFill="1" applyBorder="1" applyAlignment="1">
      <alignment horizontal="center" vertical="center" wrapText="1"/>
    </xf>
    <xf numFmtId="0" fontId="82" fillId="60" borderId="50" xfId="0" applyFont="1" applyFill="1" applyBorder="1" applyAlignment="1">
      <alignment horizontal="center" vertical="center" wrapText="1"/>
    </xf>
    <xf numFmtId="0" fontId="82" fillId="60" borderId="2" xfId="0" applyFont="1" applyFill="1" applyBorder="1" applyAlignment="1">
      <alignment horizontal="center" vertical="center"/>
    </xf>
    <xf numFmtId="0" fontId="82" fillId="60" borderId="4" xfId="0" applyFont="1" applyFill="1" applyBorder="1" applyAlignment="1">
      <alignment horizontal="center" vertical="center"/>
    </xf>
    <xf numFmtId="0" fontId="82" fillId="60" borderId="3" xfId="0" applyFont="1" applyFill="1" applyBorder="1" applyAlignment="1">
      <alignment horizontal="center" vertical="center"/>
    </xf>
    <xf numFmtId="0" fontId="82" fillId="60" borderId="1" xfId="0" applyFont="1" applyFill="1" applyBorder="1" applyAlignment="1">
      <alignment horizontal="center" vertical="center"/>
    </xf>
    <xf numFmtId="0" fontId="82" fillId="61" borderId="36" xfId="0" applyFont="1" applyFill="1" applyBorder="1" applyAlignment="1">
      <alignment horizontal="center" vertical="center"/>
    </xf>
    <xf numFmtId="0" fontId="82" fillId="61" borderId="0" xfId="0" applyFont="1" applyFill="1" applyBorder="1" applyAlignment="1">
      <alignment horizontal="center" vertical="center"/>
    </xf>
    <xf numFmtId="49" fontId="83" fillId="0" borderId="2" xfId="0" applyNumberFormat="1" applyFont="1" applyBorder="1" applyAlignment="1">
      <alignment horizontal="right" vertical="center"/>
    </xf>
    <xf numFmtId="49" fontId="83" fillId="0" borderId="3" xfId="0" applyNumberFormat="1" applyFont="1" applyBorder="1" applyAlignment="1">
      <alignment horizontal="right" vertical="center"/>
    </xf>
    <xf numFmtId="49" fontId="83" fillId="0" borderId="4" xfId="0" applyNumberFormat="1" applyFont="1" applyBorder="1" applyAlignment="1">
      <alignment horizontal="right" vertical="center"/>
    </xf>
    <xf numFmtId="0" fontId="84" fillId="61" borderId="35" xfId="0" applyFont="1" applyFill="1" applyBorder="1" applyAlignment="1">
      <alignment horizontal="center" vertical="center"/>
    </xf>
    <xf numFmtId="0" fontId="84" fillId="61" borderId="15" xfId="0" applyFont="1" applyFill="1" applyBorder="1" applyAlignment="1">
      <alignment horizontal="center" vertical="center"/>
    </xf>
    <xf numFmtId="0" fontId="84" fillId="61" borderId="34" xfId="0" applyFont="1" applyFill="1" applyBorder="1" applyAlignment="1">
      <alignment horizontal="center" vertical="center"/>
    </xf>
    <xf numFmtId="0" fontId="84" fillId="61" borderId="14" xfId="0" applyFont="1" applyFill="1" applyBorder="1" applyAlignment="1">
      <alignment horizontal="center" vertical="center"/>
    </xf>
    <xf numFmtId="0" fontId="84" fillId="61" borderId="36" xfId="0" applyFont="1" applyFill="1" applyBorder="1" applyAlignment="1">
      <alignment horizontal="center" vertical="center"/>
    </xf>
    <xf numFmtId="0" fontId="84" fillId="61" borderId="0" xfId="0" applyFont="1" applyFill="1" applyBorder="1" applyAlignment="1">
      <alignment horizontal="center" vertical="center"/>
    </xf>
    <xf numFmtId="0" fontId="84" fillId="61" borderId="1" xfId="0" applyFont="1" applyFill="1" applyBorder="1" applyAlignment="1">
      <alignment horizontal="center" vertic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65" fillId="0" borderId="0" xfId="0" applyFont="1" applyBorder="1" applyAlignment="1">
      <alignment horizontal="left" vertical="center" wrapText="1"/>
    </xf>
    <xf numFmtId="0" fontId="66" fillId="62" borderId="1" xfId="0" applyFont="1" applyFill="1" applyBorder="1" applyAlignment="1">
      <alignment horizontal="center" vertical="center" wrapText="1"/>
    </xf>
    <xf numFmtId="0" fontId="66" fillId="62" borderId="1" xfId="0" applyFont="1" applyFill="1" applyBorder="1" applyAlignment="1">
      <alignment horizontal="center" vertical="center"/>
    </xf>
    <xf numFmtId="0" fontId="66" fillId="62" borderId="1" xfId="0" applyFont="1" applyFill="1" applyBorder="1" applyAlignment="1">
      <alignment horizontal="center"/>
    </xf>
    <xf numFmtId="0" fontId="72" fillId="62" borderId="1" xfId="0" applyFont="1" applyFill="1" applyBorder="1" applyAlignment="1">
      <alignment horizontal="center" vertical="center"/>
    </xf>
    <xf numFmtId="0" fontId="72" fillId="62" borderId="43" xfId="0" applyFont="1" applyFill="1" applyBorder="1" applyAlignment="1">
      <alignment horizontal="center" vertical="center" wrapText="1"/>
    </xf>
    <xf numFmtId="0" fontId="72" fillId="62" borderId="32" xfId="0" applyFont="1" applyFill="1" applyBorder="1" applyAlignment="1">
      <alignment horizontal="center" vertical="center" wrapText="1"/>
    </xf>
    <xf numFmtId="0" fontId="72" fillId="62" borderId="49" xfId="0" applyFont="1" applyFill="1" applyBorder="1" applyAlignment="1">
      <alignment horizontal="center" vertical="center" wrapText="1"/>
    </xf>
    <xf numFmtId="0" fontId="72" fillId="62" borderId="44" xfId="0" applyFont="1" applyFill="1" applyBorder="1" applyAlignment="1">
      <alignment horizontal="center" vertical="center" wrapText="1"/>
    </xf>
    <xf numFmtId="0" fontId="72" fillId="62" borderId="33" xfId="0" applyFont="1" applyFill="1" applyBorder="1" applyAlignment="1">
      <alignment horizontal="center" vertical="center" wrapText="1"/>
    </xf>
    <xf numFmtId="0" fontId="72" fillId="62" borderId="50" xfId="0" applyFont="1" applyFill="1" applyBorder="1" applyAlignment="1">
      <alignment horizontal="center" vertical="center" wrapText="1"/>
    </xf>
    <xf numFmtId="0" fontId="72" fillId="62" borderId="45" xfId="0" applyFont="1" applyFill="1" applyBorder="1" applyAlignment="1">
      <alignment horizontal="center" vertical="center"/>
    </xf>
    <xf numFmtId="0" fontId="72" fillId="62" borderId="46" xfId="0" applyFont="1" applyFill="1" applyBorder="1" applyAlignment="1">
      <alignment horizontal="center" vertical="center" wrapText="1"/>
    </xf>
    <xf numFmtId="0" fontId="72" fillId="62" borderId="47" xfId="0" applyFont="1" applyFill="1" applyBorder="1" applyAlignment="1">
      <alignment horizontal="center" vertical="center" wrapText="1"/>
    </xf>
    <xf numFmtId="0" fontId="72" fillId="62" borderId="48" xfId="0" applyFont="1" applyFill="1" applyBorder="1" applyAlignment="1">
      <alignment horizontal="center" vertical="center" wrapText="1"/>
    </xf>
    <xf numFmtId="0" fontId="71" fillId="0" borderId="37" xfId="0" applyFont="1" applyFill="1" applyBorder="1" applyAlignment="1">
      <alignment horizontal="left" vertical="center"/>
    </xf>
    <xf numFmtId="0" fontId="71" fillId="0" borderId="38" xfId="0" applyFont="1" applyFill="1" applyBorder="1" applyAlignment="1">
      <alignment horizontal="left" vertical="center"/>
    </xf>
    <xf numFmtId="0" fontId="71" fillId="0" borderId="39" xfId="0" applyFont="1" applyFill="1" applyBorder="1" applyAlignment="1">
      <alignment horizontal="left" vertical="center"/>
    </xf>
    <xf numFmtId="0" fontId="71" fillId="0" borderId="0" xfId="0" applyFont="1" applyFill="1" applyBorder="1" applyAlignment="1">
      <alignment horizontal="left" vertical="center"/>
    </xf>
    <xf numFmtId="0" fontId="71" fillId="0" borderId="40" xfId="0" applyFont="1" applyFill="1" applyBorder="1" applyAlignment="1">
      <alignment horizontal="left" vertical="center"/>
    </xf>
    <xf numFmtId="0" fontId="71" fillId="0" borderId="41" xfId="0" applyFont="1" applyFill="1" applyBorder="1" applyAlignment="1">
      <alignment horizontal="left" vertical="center"/>
    </xf>
    <xf numFmtId="0" fontId="72" fillId="0" borderId="42" xfId="0" applyFont="1" applyFill="1" applyBorder="1" applyAlignment="1">
      <alignment horizontal="left" vertical="center"/>
    </xf>
    <xf numFmtId="0" fontId="72" fillId="0" borderId="21" xfId="0" applyFont="1" applyFill="1" applyBorder="1" applyAlignment="1">
      <alignment horizontal="left" vertical="center"/>
    </xf>
    <xf numFmtId="0" fontId="72" fillId="0" borderId="42" xfId="0" applyFont="1" applyFill="1" applyBorder="1" applyAlignment="1">
      <alignment horizontal="left" vertical="center" wrapText="1"/>
    </xf>
    <xf numFmtId="0" fontId="72" fillId="0" borderId="21" xfId="0" applyFont="1" applyFill="1" applyBorder="1" applyAlignment="1">
      <alignment horizontal="left" vertical="center" wrapText="1"/>
    </xf>
    <xf numFmtId="0" fontId="87" fillId="0" borderId="34" xfId="0" applyFont="1" applyBorder="1" applyAlignment="1">
      <alignment horizontal="center" vertical="center" wrapText="1"/>
    </xf>
    <xf numFmtId="0" fontId="87" fillId="0" borderId="14" xfId="0" applyFont="1" applyBorder="1" applyAlignment="1">
      <alignment horizontal="center" vertical="center" wrapText="1"/>
    </xf>
    <xf numFmtId="0" fontId="87" fillId="0" borderId="36" xfId="0" applyFont="1" applyBorder="1" applyAlignment="1">
      <alignment horizontal="center" vertical="center" wrapText="1"/>
    </xf>
    <xf numFmtId="0" fontId="87" fillId="0" borderId="0" xfId="0" applyFont="1" applyBorder="1" applyAlignment="1">
      <alignment horizontal="center" vertical="center" wrapText="1"/>
    </xf>
    <xf numFmtId="0" fontId="94" fillId="0" borderId="2" xfId="0" applyFont="1" applyBorder="1" applyAlignment="1">
      <alignment horizontal="center" vertical="center" wrapText="1"/>
    </xf>
    <xf numFmtId="0" fontId="94" fillId="0" borderId="3" xfId="0" applyFont="1" applyBorder="1" applyAlignment="1">
      <alignment horizontal="center" vertical="center" wrapText="1"/>
    </xf>
    <xf numFmtId="0" fontId="94" fillId="0" borderId="4" xfId="0" applyFont="1" applyBorder="1" applyAlignment="1">
      <alignment horizontal="center" vertical="center" wrapText="1"/>
    </xf>
    <xf numFmtId="0" fontId="108" fillId="68" borderId="2" xfId="0" applyFont="1" applyFill="1" applyBorder="1" applyAlignment="1">
      <alignment horizontal="center" vertical="top" wrapText="1"/>
    </xf>
    <xf numFmtId="0" fontId="108" fillId="68" borderId="4" xfId="0" applyFont="1" applyFill="1" applyBorder="1" applyAlignment="1">
      <alignment horizontal="center" vertical="top" wrapText="1"/>
    </xf>
    <xf numFmtId="0" fontId="110" fillId="0" borderId="14" xfId="0" applyFont="1" applyBorder="1" applyAlignment="1">
      <alignment horizontal="left" vertical="center" wrapText="1"/>
    </xf>
    <xf numFmtId="0" fontId="108" fillId="0" borderId="1" xfId="0" applyFont="1" applyFill="1" applyBorder="1" applyAlignment="1">
      <alignment horizontal="center" vertical="center"/>
    </xf>
    <xf numFmtId="0" fontId="108" fillId="0" borderId="0" xfId="0" applyFont="1" applyFill="1" applyAlignment="1">
      <alignment horizontal="left" vertical="center"/>
    </xf>
    <xf numFmtId="0" fontId="108" fillId="0" borderId="1" xfId="0" applyFont="1" applyBorder="1" applyAlignment="1">
      <alignment horizontal="center" vertical="center" wrapText="1"/>
    </xf>
    <xf numFmtId="0" fontId="108" fillId="0" borderId="1" xfId="0" applyFont="1" applyFill="1" applyBorder="1" applyAlignment="1">
      <alignment horizontal="center" vertical="center" wrapText="1"/>
    </xf>
    <xf numFmtId="0" fontId="108" fillId="0" borderId="34" xfId="0" applyFont="1" applyFill="1" applyBorder="1" applyAlignment="1">
      <alignment horizontal="center" vertical="center" wrapText="1"/>
    </xf>
    <xf numFmtId="0" fontId="108" fillId="0" borderId="14" xfId="0" applyFont="1" applyFill="1" applyBorder="1" applyAlignment="1">
      <alignment horizontal="center" vertical="center" wrapText="1"/>
    </xf>
    <xf numFmtId="0" fontId="108" fillId="0" borderId="67" xfId="0" applyFont="1" applyFill="1" applyBorder="1" applyAlignment="1">
      <alignment horizontal="center" vertical="center" wrapText="1"/>
    </xf>
    <xf numFmtId="0" fontId="108" fillId="0" borderId="35" xfId="0" applyFont="1" applyFill="1" applyBorder="1" applyAlignment="1">
      <alignment horizontal="center" vertical="center" wrapText="1"/>
    </xf>
    <xf numFmtId="0" fontId="108" fillId="0" borderId="15" xfId="0" applyFont="1" applyFill="1" applyBorder="1" applyAlignment="1">
      <alignment horizontal="center" vertical="center" wrapText="1"/>
    </xf>
    <xf numFmtId="0" fontId="108" fillId="0" borderId="68" xfId="0" applyFont="1" applyFill="1" applyBorder="1" applyAlignment="1">
      <alignment horizontal="center" vertical="center" wrapText="1"/>
    </xf>
    <xf numFmtId="0" fontId="49" fillId="0" borderId="0" xfId="0" applyFont="1" applyAlignment="1">
      <alignment horizontal="left" vertical="center" wrapText="1"/>
    </xf>
    <xf numFmtId="0" fontId="108" fillId="0" borderId="39" xfId="0" applyFont="1" applyFill="1" applyBorder="1" applyAlignment="1">
      <alignment horizontal="left"/>
    </xf>
    <xf numFmtId="0" fontId="108" fillId="0" borderId="0" xfId="0" applyFont="1" applyFill="1" applyBorder="1" applyAlignment="1">
      <alignment horizontal="left"/>
    </xf>
    <xf numFmtId="0" fontId="108" fillId="0" borderId="39" xfId="0" applyFont="1" applyFill="1" applyBorder="1" applyAlignment="1">
      <alignment horizontal="center" vertical="center" wrapText="1"/>
    </xf>
    <xf numFmtId="0" fontId="108" fillId="0" borderId="0" xfId="0" applyFont="1" applyFill="1" applyBorder="1" applyAlignment="1">
      <alignment horizontal="center" vertical="center" wrapText="1"/>
    </xf>
    <xf numFmtId="0" fontId="49" fillId="0" borderId="39" xfId="0" applyFont="1" applyBorder="1" applyAlignment="1">
      <alignment horizontal="left" vertical="center" wrapText="1"/>
    </xf>
    <xf numFmtId="0" fontId="49" fillId="0" borderId="0" xfId="0" applyFont="1" applyBorder="1" applyAlignment="1">
      <alignment horizontal="left" vertical="center" wrapText="1"/>
    </xf>
    <xf numFmtId="0" fontId="112" fillId="0" borderId="0" xfId="0" applyFont="1" applyFill="1" applyBorder="1" applyAlignment="1">
      <alignment horizontal="center" vertical="center"/>
    </xf>
    <xf numFmtId="0" fontId="114" fillId="0" borderId="0" xfId="0" applyFont="1" applyBorder="1" applyAlignment="1">
      <alignment horizontal="center" vertical="center"/>
    </xf>
    <xf numFmtId="0" fontId="114" fillId="0" borderId="41" xfId="0" applyFont="1" applyBorder="1" applyAlignment="1">
      <alignment horizontal="center" vertical="center"/>
    </xf>
    <xf numFmtId="0" fontId="115" fillId="0" borderId="0" xfId="0" applyFont="1" applyFill="1" applyBorder="1" applyAlignment="1">
      <alignment horizontal="center" vertical="center"/>
    </xf>
    <xf numFmtId="0" fontId="115" fillId="0" borderId="1" xfId="0" applyFont="1" applyBorder="1" applyAlignment="1">
      <alignment horizontal="center" vertical="center" wrapText="1"/>
    </xf>
    <xf numFmtId="0" fontId="71" fillId="0" borderId="0" xfId="0" applyFont="1" applyFill="1" applyBorder="1" applyAlignment="1">
      <alignment horizontal="left"/>
    </xf>
    <xf numFmtId="0" fontId="72" fillId="0" borderId="42" xfId="0" applyFont="1" applyBorder="1" applyAlignment="1">
      <alignment horizontal="center"/>
    </xf>
    <xf numFmtId="0" fontId="72" fillId="0" borderId="21" xfId="0" applyFont="1" applyBorder="1" applyAlignment="1">
      <alignment horizontal="center"/>
    </xf>
    <xf numFmtId="0" fontId="72" fillId="0" borderId="59" xfId="0" applyFont="1" applyBorder="1" applyAlignment="1">
      <alignment horizontal="center"/>
    </xf>
    <xf numFmtId="0" fontId="72" fillId="0" borderId="62" xfId="0" applyFont="1" applyBorder="1" applyAlignment="1">
      <alignment vertical="center" wrapText="1"/>
    </xf>
    <xf numFmtId="0" fontId="72" fillId="0" borderId="60" xfId="0" applyFont="1" applyBorder="1" applyAlignment="1">
      <alignment vertical="center" wrapText="1"/>
    </xf>
    <xf numFmtId="0" fontId="72" fillId="0" borderId="62" xfId="0" applyFont="1" applyBorder="1" applyAlignment="1">
      <alignment horizontal="center" vertical="center" wrapText="1"/>
    </xf>
    <xf numFmtId="0" fontId="72" fillId="0" borderId="60" xfId="0" applyFont="1" applyBorder="1" applyAlignment="1">
      <alignment horizontal="center" vertical="center" wrapText="1"/>
    </xf>
    <xf numFmtId="0" fontId="72" fillId="0" borderId="0" xfId="0" applyFont="1" applyBorder="1" applyAlignment="1">
      <alignment horizontal="center" wrapText="1"/>
    </xf>
    <xf numFmtId="0" fontId="72" fillId="0" borderId="51" xfId="0" applyFont="1" applyBorder="1" applyAlignment="1">
      <alignment vertical="center" wrapText="1"/>
    </xf>
    <xf numFmtId="0" fontId="72" fillId="0" borderId="52" xfId="0" applyFont="1" applyBorder="1" applyAlignment="1">
      <alignment vertical="center" wrapText="1"/>
    </xf>
    <xf numFmtId="0" fontId="72" fillId="0" borderId="1" xfId="0" applyFont="1" applyBorder="1" applyAlignment="1">
      <alignment vertical="center" wrapText="1"/>
    </xf>
    <xf numFmtId="0" fontId="72" fillId="0" borderId="53" xfId="0" applyFont="1" applyBorder="1" applyAlignment="1">
      <alignment vertical="center" wrapText="1"/>
    </xf>
    <xf numFmtId="0" fontId="73" fillId="0" borderId="0" xfId="0" applyFont="1" applyAlignment="1">
      <alignment horizontal="left" vertical="center" wrapText="1"/>
    </xf>
    <xf numFmtId="0" fontId="72" fillId="0" borderId="0" xfId="0" applyFont="1" applyBorder="1" applyAlignment="1">
      <alignment wrapText="1"/>
    </xf>
    <xf numFmtId="0" fontId="72" fillId="0" borderId="65" xfId="0" applyFont="1" applyBorder="1" applyAlignment="1">
      <alignment horizontal="center" vertical="center" wrapText="1"/>
    </xf>
    <xf numFmtId="0" fontId="72" fillId="0" borderId="66" xfId="0" applyFont="1" applyBorder="1" applyAlignment="1">
      <alignment horizontal="center" vertical="center" wrapText="1"/>
    </xf>
    <xf numFmtId="0" fontId="71" fillId="61" borderId="0" xfId="0" applyFont="1" applyFill="1" applyBorder="1" applyAlignment="1">
      <alignment horizontal="left" vertical="center" wrapText="1"/>
    </xf>
    <xf numFmtId="0" fontId="72" fillId="61" borderId="0" xfId="0" applyFont="1" applyFill="1" applyBorder="1" applyAlignment="1">
      <alignment horizontal="left" wrapText="1"/>
    </xf>
    <xf numFmtId="0" fontId="128" fillId="0" borderId="0" xfId="0" applyFont="1" applyBorder="1" applyAlignment="1">
      <alignment horizontal="left"/>
    </xf>
    <xf numFmtId="0" fontId="118" fillId="0" borderId="0" xfId="0" applyFont="1" applyBorder="1" applyAlignment="1">
      <alignment horizontal="center" vertical="center"/>
    </xf>
    <xf numFmtId="0" fontId="119" fillId="0" borderId="43" xfId="0" applyFont="1" applyBorder="1" applyAlignment="1">
      <alignment horizontal="center" vertical="center"/>
    </xf>
    <xf numFmtId="0" fontId="119" fillId="0" borderId="44" xfId="0" applyFont="1" applyBorder="1" applyAlignment="1">
      <alignment horizontal="center" vertical="center"/>
    </xf>
    <xf numFmtId="0" fontId="119" fillId="0" borderId="69" xfId="0" applyFont="1" applyBorder="1" applyAlignment="1">
      <alignment horizontal="center" vertical="center"/>
    </xf>
    <xf numFmtId="0" fontId="120" fillId="0" borderId="56" xfId="0" applyFont="1" applyBorder="1" applyAlignment="1">
      <alignment horizontal="center" vertical="center" wrapText="1"/>
    </xf>
    <xf numFmtId="0" fontId="120" fillId="0" borderId="52" xfId="0" applyFont="1" applyBorder="1" applyAlignment="1">
      <alignment horizontal="center" vertical="center" wrapText="1"/>
    </xf>
    <xf numFmtId="0" fontId="105" fillId="0" borderId="1" xfId="0" applyFont="1" applyBorder="1" applyAlignment="1">
      <alignment horizontal="center" vertical="center"/>
    </xf>
    <xf numFmtId="0" fontId="0" fillId="0" borderId="1" xfId="0" applyFont="1" applyBorder="1" applyAlignment="1">
      <alignment horizontal="center" vertical="center"/>
    </xf>
    <xf numFmtId="0" fontId="106" fillId="0" borderId="55" xfId="0" applyFont="1" applyBorder="1" applyAlignment="1">
      <alignment horizontal="center" vertical="center" wrapText="1"/>
    </xf>
    <xf numFmtId="0" fontId="106" fillId="0" borderId="33" xfId="0" applyFont="1" applyBorder="1" applyAlignment="1">
      <alignment horizontal="center" vertical="center" wrapText="1"/>
    </xf>
    <xf numFmtId="0" fontId="106" fillId="0" borderId="50" xfId="0" applyFont="1" applyBorder="1" applyAlignment="1">
      <alignment horizontal="center" vertical="center" wrapText="1"/>
    </xf>
    <xf numFmtId="0" fontId="72" fillId="0" borderId="0" xfId="0" applyFont="1" applyBorder="1" applyAlignment="1">
      <alignment horizontal="center" vertical="top"/>
    </xf>
    <xf numFmtId="0" fontId="105" fillId="0" borderId="1" xfId="0" applyFont="1" applyBorder="1" applyAlignment="1">
      <alignment horizontal="center" vertical="center" wrapText="1"/>
    </xf>
    <xf numFmtId="0" fontId="105" fillId="0" borderId="0" xfId="0" applyFont="1" applyAlignment="1">
      <alignment horizontal="left"/>
    </xf>
    <xf numFmtId="0" fontId="0" fillId="0" borderId="0" xfId="0" applyFont="1" applyAlignment="1">
      <alignment horizontal="left"/>
    </xf>
    <xf numFmtId="0" fontId="133" fillId="65" borderId="72" xfId="0" applyFont="1" applyFill="1" applyBorder="1" applyAlignment="1">
      <alignment horizontal="center"/>
    </xf>
    <xf numFmtId="0" fontId="133" fillId="65" borderId="71" xfId="0" applyFont="1" applyFill="1" applyBorder="1" applyAlignment="1">
      <alignment horizontal="center"/>
    </xf>
    <xf numFmtId="0" fontId="133" fillId="65" borderId="70" xfId="0" applyFont="1" applyFill="1" applyBorder="1" applyAlignment="1">
      <alignment horizontal="center"/>
    </xf>
    <xf numFmtId="0" fontId="136" fillId="61" borderId="1" xfId="0" applyFont="1" applyFill="1" applyBorder="1" applyAlignment="1">
      <alignment horizontal="center" vertical="center"/>
    </xf>
    <xf numFmtId="0" fontId="136" fillId="61" borderId="1" xfId="0" applyFont="1" applyFill="1" applyBorder="1" applyAlignment="1">
      <alignment horizontal="left" vertical="center"/>
    </xf>
    <xf numFmtId="0" fontId="136" fillId="61" borderId="1" xfId="0" applyFont="1" applyFill="1" applyBorder="1" applyAlignment="1">
      <alignment horizontal="left" vertical="center" wrapText="1"/>
    </xf>
  </cellXfs>
  <cellStyles count="26146">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5"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0 5" xfId="26144"/>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41"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003B_Q2_2526%20-%20Revised.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03%2004.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10%2011%2012%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 val="LOVs"/>
      <sheetName val="DATA"/>
      <sheetName val="compar jgy"/>
      <sheetName val="COMPARE AG"/>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 val="SuvP_Ltg_Catwise"/>
      <sheetName val="PP_Ltg_Catwise"/>
      <sheetName val="SuvP_Ind_Catwise "/>
      <sheetName val="PP_Ind_Catwis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 val="Entry - Monthiw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 val="LOVs"/>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 val="DATA"/>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 val="mpmla wise pp02_03"/>
      <sheetName val="mpmla wise pp00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 val="zpF0001"/>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 val="tlppoct"/>
      <sheetName val="shp_T&amp;D_drive"/>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 val="mpmla wise pp02_03"/>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 val="mpmla wise pp01_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03 "/>
      <sheetName val="MG SoP 04"/>
      <sheetName val="ANC"/>
      <sheetName val="BCC"/>
      <sheetName val="BRD"/>
      <sheetName val="GDC"/>
      <sheetName val="NDC"/>
      <sheetName val="Work"/>
    </sheetNames>
    <sheetDataSet>
      <sheetData sheetId="0">
        <row r="2">
          <cell r="A2" t="str">
            <v>Quarter of the year :   Q-II  (Jul-Aug-Sept-2025-26)</v>
          </cell>
        </row>
      </sheetData>
      <sheetData sheetId="1"/>
      <sheetData sheetId="2"/>
      <sheetData sheetId="3">
        <row r="9">
          <cell r="D9">
            <v>3658</v>
          </cell>
          <cell r="F9">
            <v>3658</v>
          </cell>
          <cell r="G9">
            <v>0</v>
          </cell>
        </row>
        <row r="10">
          <cell r="D10">
            <v>26340</v>
          </cell>
          <cell r="F10">
            <v>26340</v>
          </cell>
          <cell r="G10">
            <v>0</v>
          </cell>
        </row>
        <row r="11">
          <cell r="D11">
            <v>9764</v>
          </cell>
          <cell r="F11">
            <v>9764</v>
          </cell>
          <cell r="G11">
            <v>0</v>
          </cell>
        </row>
        <row r="12">
          <cell r="D12">
            <v>1625</v>
          </cell>
          <cell r="F12">
            <v>1625</v>
          </cell>
          <cell r="G12">
            <v>0</v>
          </cell>
        </row>
        <row r="13">
          <cell r="D13">
            <v>7143</v>
          </cell>
          <cell r="F13">
            <v>7143</v>
          </cell>
          <cell r="G13">
            <v>0</v>
          </cell>
        </row>
        <row r="15">
          <cell r="D15">
            <v>243</v>
          </cell>
          <cell r="F15">
            <v>243</v>
          </cell>
          <cell r="G15">
            <v>0</v>
          </cell>
        </row>
        <row r="16">
          <cell r="D16">
            <v>215</v>
          </cell>
          <cell r="F16">
            <v>215</v>
          </cell>
          <cell r="G16">
            <v>0</v>
          </cell>
        </row>
        <row r="17">
          <cell r="D17">
            <v>0</v>
          </cell>
          <cell r="F17">
            <v>0</v>
          </cell>
          <cell r="G17">
            <v>0</v>
          </cell>
        </row>
        <row r="18">
          <cell r="D18">
            <v>208</v>
          </cell>
          <cell r="F18">
            <v>208</v>
          </cell>
          <cell r="G18">
            <v>0</v>
          </cell>
        </row>
        <row r="19">
          <cell r="D19">
            <v>396</v>
          </cell>
          <cell r="F19">
            <v>396</v>
          </cell>
          <cell r="G19">
            <v>0</v>
          </cell>
        </row>
        <row r="21">
          <cell r="D21">
            <v>279</v>
          </cell>
          <cell r="F21">
            <v>279</v>
          </cell>
          <cell r="G21">
            <v>0</v>
          </cell>
        </row>
        <row r="22">
          <cell r="D22">
            <v>218</v>
          </cell>
          <cell r="F22">
            <v>218</v>
          </cell>
          <cell r="G22">
            <v>0</v>
          </cell>
        </row>
        <row r="23">
          <cell r="D23">
            <v>167</v>
          </cell>
          <cell r="F23">
            <v>167</v>
          </cell>
          <cell r="G23">
            <v>0</v>
          </cell>
        </row>
        <row r="24">
          <cell r="D24">
            <v>0</v>
          </cell>
          <cell r="F24">
            <v>0</v>
          </cell>
          <cell r="G24">
            <v>0</v>
          </cell>
        </row>
        <row r="25">
          <cell r="D25">
            <v>276</v>
          </cell>
          <cell r="F25">
            <v>276</v>
          </cell>
          <cell r="G25">
            <v>0</v>
          </cell>
        </row>
        <row r="26">
          <cell r="D26">
            <v>118</v>
          </cell>
          <cell r="F26">
            <v>118</v>
          </cell>
          <cell r="G26">
            <v>0</v>
          </cell>
        </row>
        <row r="28">
          <cell r="D28">
            <v>548</v>
          </cell>
          <cell r="F28">
            <v>548</v>
          </cell>
          <cell r="G28">
            <v>0</v>
          </cell>
        </row>
        <row r="29">
          <cell r="D29">
            <v>165</v>
          </cell>
          <cell r="F29">
            <v>165</v>
          </cell>
          <cell r="G29">
            <v>0</v>
          </cell>
        </row>
        <row r="31">
          <cell r="D31">
            <v>118</v>
          </cell>
          <cell r="F31">
            <v>118</v>
          </cell>
          <cell r="G31">
            <v>0</v>
          </cell>
        </row>
        <row r="32">
          <cell r="D32">
            <v>47</v>
          </cell>
          <cell r="F32">
            <v>47</v>
          </cell>
          <cell r="G32">
            <v>0</v>
          </cell>
        </row>
        <row r="33">
          <cell r="D33">
            <v>16</v>
          </cell>
          <cell r="F33">
            <v>16</v>
          </cell>
          <cell r="G33">
            <v>0</v>
          </cell>
        </row>
        <row r="34">
          <cell r="D34">
            <v>24</v>
          </cell>
          <cell r="F34">
            <v>24</v>
          </cell>
          <cell r="G34">
            <v>0</v>
          </cell>
        </row>
        <row r="36">
          <cell r="D36">
            <v>116</v>
          </cell>
          <cell r="F36">
            <v>116</v>
          </cell>
          <cell r="G36">
            <v>0</v>
          </cell>
        </row>
        <row r="37">
          <cell r="D37">
            <v>153</v>
          </cell>
          <cell r="F37">
            <v>153</v>
          </cell>
          <cell r="G37">
            <v>0</v>
          </cell>
        </row>
        <row r="38">
          <cell r="D38">
            <v>98</v>
          </cell>
          <cell r="F38">
            <v>98</v>
          </cell>
          <cell r="G38">
            <v>0</v>
          </cell>
        </row>
        <row r="39">
          <cell r="D39">
            <v>186</v>
          </cell>
          <cell r="F39">
            <v>186</v>
          </cell>
          <cell r="G39">
            <v>0</v>
          </cell>
        </row>
        <row r="40">
          <cell r="D40">
            <v>0</v>
          </cell>
          <cell r="F40">
            <v>0</v>
          </cell>
          <cell r="G40">
            <v>0</v>
          </cell>
        </row>
        <row r="41">
          <cell r="D41">
            <v>193</v>
          </cell>
          <cell r="F41">
            <v>193</v>
          </cell>
          <cell r="G41">
            <v>0</v>
          </cell>
        </row>
        <row r="42">
          <cell r="D42">
            <v>312</v>
          </cell>
          <cell r="F42">
            <v>312</v>
          </cell>
          <cell r="G42">
            <v>0</v>
          </cell>
        </row>
        <row r="43">
          <cell r="D43">
            <v>12</v>
          </cell>
          <cell r="F43">
            <v>12</v>
          </cell>
          <cell r="G43">
            <v>0</v>
          </cell>
        </row>
        <row r="44">
          <cell r="D44">
            <v>14</v>
          </cell>
          <cell r="F44">
            <v>14</v>
          </cell>
          <cell r="G44">
            <v>0</v>
          </cell>
        </row>
        <row r="45">
          <cell r="D45">
            <v>432</v>
          </cell>
          <cell r="F45">
            <v>432</v>
          </cell>
          <cell r="G45">
            <v>0</v>
          </cell>
        </row>
        <row r="46">
          <cell r="D46">
            <v>74</v>
          </cell>
          <cell r="F46">
            <v>74</v>
          </cell>
          <cell r="G46">
            <v>0</v>
          </cell>
        </row>
        <row r="47">
          <cell r="D47">
            <v>189</v>
          </cell>
          <cell r="F47">
            <v>189</v>
          </cell>
          <cell r="G47">
            <v>0</v>
          </cell>
        </row>
        <row r="48">
          <cell r="D48">
            <v>2382</v>
          </cell>
          <cell r="F48">
            <v>2382</v>
          </cell>
          <cell r="G48">
            <v>0</v>
          </cell>
        </row>
      </sheetData>
      <sheetData sheetId="4">
        <row r="9">
          <cell r="D9">
            <v>20109</v>
          </cell>
          <cell r="F9">
            <v>20109</v>
          </cell>
          <cell r="G9">
            <v>0</v>
          </cell>
        </row>
        <row r="10">
          <cell r="D10">
            <v>2458</v>
          </cell>
          <cell r="F10">
            <v>2458</v>
          </cell>
          <cell r="G10">
            <v>0</v>
          </cell>
        </row>
        <row r="11">
          <cell r="D11">
            <v>3075</v>
          </cell>
          <cell r="F11">
            <v>3075</v>
          </cell>
          <cell r="G11">
            <v>0</v>
          </cell>
        </row>
        <row r="12">
          <cell r="D12">
            <v>183</v>
          </cell>
          <cell r="F12">
            <v>183</v>
          </cell>
          <cell r="G12">
            <v>0</v>
          </cell>
        </row>
        <row r="13">
          <cell r="D13">
            <v>4347</v>
          </cell>
          <cell r="F13">
            <v>4347</v>
          </cell>
          <cell r="G13">
            <v>0</v>
          </cell>
        </row>
        <row r="15">
          <cell r="D15">
            <v>0</v>
          </cell>
          <cell r="F15">
            <v>0</v>
          </cell>
          <cell r="G15">
            <v>0</v>
          </cell>
        </row>
        <row r="16">
          <cell r="D16">
            <v>0</v>
          </cell>
          <cell r="F16">
            <v>0</v>
          </cell>
          <cell r="G16">
            <v>0</v>
          </cell>
        </row>
        <row r="17">
          <cell r="D17">
            <v>0</v>
          </cell>
          <cell r="F17">
            <v>0</v>
          </cell>
          <cell r="G17">
            <v>0</v>
          </cell>
        </row>
        <row r="18">
          <cell r="D18">
            <v>50</v>
          </cell>
          <cell r="F18">
            <v>50</v>
          </cell>
          <cell r="G18">
            <v>0</v>
          </cell>
        </row>
        <row r="19">
          <cell r="D19">
            <v>700</v>
          </cell>
          <cell r="F19">
            <v>700</v>
          </cell>
          <cell r="G19">
            <v>0</v>
          </cell>
        </row>
        <row r="21">
          <cell r="D21">
            <v>5401</v>
          </cell>
          <cell r="F21">
            <v>5401</v>
          </cell>
          <cell r="G21">
            <v>0</v>
          </cell>
        </row>
        <row r="22">
          <cell r="D22">
            <v>231</v>
          </cell>
          <cell r="F22">
            <v>231</v>
          </cell>
          <cell r="G22">
            <v>0</v>
          </cell>
        </row>
        <row r="23">
          <cell r="D23">
            <v>18</v>
          </cell>
          <cell r="F23">
            <v>18</v>
          </cell>
          <cell r="G23">
            <v>0</v>
          </cell>
        </row>
        <row r="24">
          <cell r="D24">
            <v>0</v>
          </cell>
          <cell r="F24">
            <v>0</v>
          </cell>
          <cell r="G24">
            <v>0</v>
          </cell>
        </row>
        <row r="25">
          <cell r="D25">
            <v>1629</v>
          </cell>
          <cell r="F25">
            <v>1629</v>
          </cell>
          <cell r="G25">
            <v>0</v>
          </cell>
        </row>
        <row r="26">
          <cell r="D26">
            <v>2879</v>
          </cell>
          <cell r="F26">
            <v>2879</v>
          </cell>
          <cell r="G26">
            <v>0</v>
          </cell>
        </row>
        <row r="28">
          <cell r="D28">
            <v>449</v>
          </cell>
          <cell r="F28">
            <v>449</v>
          </cell>
          <cell r="G28">
            <v>0</v>
          </cell>
        </row>
        <row r="29">
          <cell r="D29">
            <v>0</v>
          </cell>
          <cell r="F29">
            <v>0</v>
          </cell>
          <cell r="G29">
            <v>0</v>
          </cell>
        </row>
        <row r="31">
          <cell r="D31">
            <v>0</v>
          </cell>
          <cell r="F31">
            <v>0</v>
          </cell>
          <cell r="G31">
            <v>0</v>
          </cell>
        </row>
        <row r="32">
          <cell r="D32">
            <v>0</v>
          </cell>
          <cell r="F32">
            <v>0</v>
          </cell>
          <cell r="G32">
            <v>0</v>
          </cell>
        </row>
        <row r="33">
          <cell r="D33">
            <v>0</v>
          </cell>
          <cell r="F33">
            <v>0</v>
          </cell>
          <cell r="G33">
            <v>0</v>
          </cell>
        </row>
        <row r="34">
          <cell r="D34">
            <v>0</v>
          </cell>
          <cell r="F34">
            <v>0</v>
          </cell>
          <cell r="G34">
            <v>0</v>
          </cell>
        </row>
        <row r="36">
          <cell r="D36">
            <v>0</v>
          </cell>
          <cell r="F36">
            <v>0</v>
          </cell>
          <cell r="G36">
            <v>0</v>
          </cell>
        </row>
        <row r="37">
          <cell r="D37">
            <v>0</v>
          </cell>
          <cell r="F37">
            <v>0</v>
          </cell>
          <cell r="G37">
            <v>0</v>
          </cell>
        </row>
        <row r="38">
          <cell r="D38">
            <v>0</v>
          </cell>
          <cell r="F38">
            <v>0</v>
          </cell>
          <cell r="G38">
            <v>0</v>
          </cell>
        </row>
        <row r="39">
          <cell r="D39">
            <v>0</v>
          </cell>
          <cell r="F39">
            <v>0</v>
          </cell>
          <cell r="G39">
            <v>0</v>
          </cell>
        </row>
        <row r="40">
          <cell r="D40">
            <v>0</v>
          </cell>
          <cell r="F40">
            <v>0</v>
          </cell>
          <cell r="G40">
            <v>0</v>
          </cell>
        </row>
        <row r="41">
          <cell r="D41">
            <v>1719</v>
          </cell>
          <cell r="F41">
            <v>1719</v>
          </cell>
          <cell r="G41">
            <v>0</v>
          </cell>
        </row>
        <row r="42">
          <cell r="D42">
            <v>2240</v>
          </cell>
          <cell r="F42">
            <v>2240</v>
          </cell>
          <cell r="G42">
            <v>0</v>
          </cell>
        </row>
        <row r="43">
          <cell r="D43">
            <v>0</v>
          </cell>
          <cell r="F43">
            <v>0</v>
          </cell>
          <cell r="G43">
            <v>0</v>
          </cell>
        </row>
        <row r="44">
          <cell r="D44">
            <v>0</v>
          </cell>
          <cell r="F44">
            <v>0</v>
          </cell>
          <cell r="G44">
            <v>0</v>
          </cell>
        </row>
        <row r="45">
          <cell r="D45">
            <v>1216</v>
          </cell>
          <cell r="F45">
            <v>1216</v>
          </cell>
          <cell r="G45">
            <v>0</v>
          </cell>
        </row>
        <row r="46">
          <cell r="D46">
            <v>656</v>
          </cell>
          <cell r="F46">
            <v>656</v>
          </cell>
          <cell r="G46">
            <v>0</v>
          </cell>
        </row>
        <row r="47">
          <cell r="D47">
            <v>3</v>
          </cell>
          <cell r="F47">
            <v>3</v>
          </cell>
          <cell r="G47">
            <v>0</v>
          </cell>
        </row>
        <row r="48">
          <cell r="D48">
            <v>0</v>
          </cell>
          <cell r="F48">
            <v>0</v>
          </cell>
          <cell r="G48">
            <v>0</v>
          </cell>
        </row>
      </sheetData>
      <sheetData sheetId="5">
        <row r="9">
          <cell r="D9">
            <v>13100</v>
          </cell>
          <cell r="F9">
            <v>13100</v>
          </cell>
          <cell r="G9">
            <v>0</v>
          </cell>
        </row>
        <row r="10">
          <cell r="D10">
            <v>8425</v>
          </cell>
          <cell r="F10">
            <v>8425</v>
          </cell>
          <cell r="G10">
            <v>0</v>
          </cell>
        </row>
        <row r="11">
          <cell r="D11">
            <v>1919</v>
          </cell>
          <cell r="F11">
            <v>1919</v>
          </cell>
          <cell r="G11">
            <v>0</v>
          </cell>
        </row>
        <row r="12">
          <cell r="D12">
            <v>0</v>
          </cell>
          <cell r="F12">
            <v>0</v>
          </cell>
          <cell r="G12">
            <v>0</v>
          </cell>
        </row>
        <row r="13">
          <cell r="D13">
            <v>0</v>
          </cell>
          <cell r="F13">
            <v>0</v>
          </cell>
          <cell r="G13">
            <v>0</v>
          </cell>
        </row>
        <row r="15">
          <cell r="D15">
            <v>1729</v>
          </cell>
          <cell r="F15">
            <v>1729</v>
          </cell>
          <cell r="G15">
            <v>0</v>
          </cell>
        </row>
        <row r="16">
          <cell r="D16">
            <v>223</v>
          </cell>
          <cell r="F16">
            <v>223</v>
          </cell>
          <cell r="G16">
            <v>0</v>
          </cell>
        </row>
        <row r="17">
          <cell r="D17">
            <v>0</v>
          </cell>
          <cell r="F17">
            <v>0</v>
          </cell>
          <cell r="G17">
            <v>0</v>
          </cell>
        </row>
        <row r="18">
          <cell r="D18">
            <v>0</v>
          </cell>
          <cell r="F18">
            <v>0</v>
          </cell>
          <cell r="G18">
            <v>0</v>
          </cell>
        </row>
        <row r="19">
          <cell r="D19">
            <v>0</v>
          </cell>
          <cell r="F19">
            <v>0</v>
          </cell>
          <cell r="G19">
            <v>0</v>
          </cell>
        </row>
        <row r="21">
          <cell r="D21">
            <v>1173</v>
          </cell>
          <cell r="F21">
            <v>1173</v>
          </cell>
          <cell r="G21">
            <v>0</v>
          </cell>
        </row>
        <row r="22">
          <cell r="D22">
            <v>0</v>
          </cell>
          <cell r="F22">
            <v>0</v>
          </cell>
          <cell r="G22">
            <v>0</v>
          </cell>
        </row>
        <row r="23">
          <cell r="D23">
            <v>0</v>
          </cell>
          <cell r="F23">
            <v>0</v>
          </cell>
          <cell r="G23">
            <v>0</v>
          </cell>
        </row>
        <row r="24">
          <cell r="D24">
            <v>0</v>
          </cell>
          <cell r="F24">
            <v>0</v>
          </cell>
          <cell r="G24">
            <v>0</v>
          </cell>
        </row>
        <row r="25">
          <cell r="D25">
            <v>1465</v>
          </cell>
          <cell r="F25">
            <v>1465</v>
          </cell>
          <cell r="G25">
            <v>0</v>
          </cell>
        </row>
        <row r="26">
          <cell r="D26">
            <v>0</v>
          </cell>
          <cell r="F26">
            <v>0</v>
          </cell>
          <cell r="G26">
            <v>0</v>
          </cell>
        </row>
        <row r="28">
          <cell r="D28">
            <v>574</v>
          </cell>
          <cell r="F28">
            <v>574</v>
          </cell>
          <cell r="G28">
            <v>0</v>
          </cell>
        </row>
        <row r="29">
          <cell r="D29">
            <v>437</v>
          </cell>
          <cell r="F29">
            <v>437</v>
          </cell>
          <cell r="G29">
            <v>0</v>
          </cell>
        </row>
        <row r="31">
          <cell r="D31">
            <v>1548</v>
          </cell>
          <cell r="F31">
            <v>1548</v>
          </cell>
          <cell r="G31">
            <v>0</v>
          </cell>
        </row>
        <row r="32">
          <cell r="D32">
            <v>1138</v>
          </cell>
          <cell r="F32">
            <v>1138</v>
          </cell>
          <cell r="G32">
            <v>0</v>
          </cell>
        </row>
        <row r="33">
          <cell r="D33">
            <v>0</v>
          </cell>
          <cell r="F33">
            <v>0</v>
          </cell>
          <cell r="G33">
            <v>0</v>
          </cell>
        </row>
        <row r="34">
          <cell r="D34">
            <v>0</v>
          </cell>
          <cell r="F34">
            <v>0</v>
          </cell>
          <cell r="G34">
            <v>0</v>
          </cell>
        </row>
        <row r="36">
          <cell r="D36">
            <v>2002</v>
          </cell>
          <cell r="F36">
            <v>2002</v>
          </cell>
          <cell r="G36">
            <v>0</v>
          </cell>
        </row>
        <row r="37">
          <cell r="D37">
            <v>119</v>
          </cell>
          <cell r="F37">
            <v>119</v>
          </cell>
          <cell r="G37">
            <v>0</v>
          </cell>
        </row>
        <row r="38">
          <cell r="D38">
            <v>0</v>
          </cell>
          <cell r="F38">
            <v>0</v>
          </cell>
          <cell r="G38">
            <v>0</v>
          </cell>
        </row>
        <row r="39">
          <cell r="D39">
            <v>0</v>
          </cell>
          <cell r="F39">
            <v>0</v>
          </cell>
          <cell r="G39">
            <v>0</v>
          </cell>
        </row>
        <row r="40">
          <cell r="D40">
            <v>0</v>
          </cell>
          <cell r="F40">
            <v>0</v>
          </cell>
          <cell r="G40">
            <v>0</v>
          </cell>
        </row>
        <row r="41">
          <cell r="D41">
            <v>491</v>
          </cell>
          <cell r="F41">
            <v>491</v>
          </cell>
          <cell r="G41">
            <v>0</v>
          </cell>
        </row>
        <row r="42">
          <cell r="D42">
            <v>636</v>
          </cell>
          <cell r="F42">
            <v>636</v>
          </cell>
          <cell r="G42">
            <v>0</v>
          </cell>
        </row>
        <row r="43">
          <cell r="D43">
            <v>0</v>
          </cell>
          <cell r="F43">
            <v>0</v>
          </cell>
          <cell r="G43">
            <v>0</v>
          </cell>
        </row>
        <row r="44">
          <cell r="D44">
            <v>0</v>
          </cell>
          <cell r="F44">
            <v>0</v>
          </cell>
          <cell r="G44">
            <v>0</v>
          </cell>
        </row>
        <row r="45">
          <cell r="D45">
            <v>0</v>
          </cell>
          <cell r="F45">
            <v>0</v>
          </cell>
          <cell r="G45">
            <v>0</v>
          </cell>
        </row>
        <row r="46">
          <cell r="D46">
            <v>93</v>
          </cell>
          <cell r="F46">
            <v>93</v>
          </cell>
          <cell r="G46">
            <v>0</v>
          </cell>
        </row>
        <row r="47">
          <cell r="D47">
            <v>0</v>
          </cell>
          <cell r="F47">
            <v>0</v>
          </cell>
          <cell r="G47">
            <v>0</v>
          </cell>
        </row>
        <row r="48">
          <cell r="D48">
            <v>15999</v>
          </cell>
          <cell r="F48">
            <v>15999</v>
          </cell>
          <cell r="G48">
            <v>0</v>
          </cell>
        </row>
      </sheetData>
      <sheetData sheetId="6">
        <row r="9">
          <cell r="D9">
            <v>23190</v>
          </cell>
          <cell r="F9">
            <v>23190</v>
          </cell>
          <cell r="G9">
            <v>0</v>
          </cell>
        </row>
        <row r="10">
          <cell r="D10">
            <v>10309</v>
          </cell>
          <cell r="F10">
            <v>10309</v>
          </cell>
          <cell r="G10">
            <v>0</v>
          </cell>
        </row>
        <row r="11">
          <cell r="D11">
            <v>27661</v>
          </cell>
          <cell r="F11">
            <v>27661</v>
          </cell>
          <cell r="G11">
            <v>0</v>
          </cell>
        </row>
        <row r="12">
          <cell r="D12">
            <v>916</v>
          </cell>
          <cell r="F12">
            <v>916</v>
          </cell>
          <cell r="G12">
            <v>0</v>
          </cell>
        </row>
        <row r="13">
          <cell r="D13">
            <v>452</v>
          </cell>
          <cell r="F13">
            <v>452</v>
          </cell>
          <cell r="G13">
            <v>0</v>
          </cell>
        </row>
        <row r="15">
          <cell r="D15">
            <v>2841</v>
          </cell>
          <cell r="F15">
            <v>2841</v>
          </cell>
          <cell r="G15">
            <v>0</v>
          </cell>
        </row>
        <row r="16">
          <cell r="D16">
            <v>1055</v>
          </cell>
          <cell r="F16">
            <v>1055</v>
          </cell>
          <cell r="G16">
            <v>0</v>
          </cell>
        </row>
        <row r="17">
          <cell r="D17">
            <v>20</v>
          </cell>
          <cell r="F17">
            <v>20</v>
          </cell>
          <cell r="G17">
            <v>0</v>
          </cell>
        </row>
        <row r="18">
          <cell r="D18">
            <v>178</v>
          </cell>
          <cell r="F18">
            <v>178</v>
          </cell>
          <cell r="G18">
            <v>0</v>
          </cell>
        </row>
        <row r="19">
          <cell r="D19">
            <v>489</v>
          </cell>
          <cell r="F19">
            <v>489</v>
          </cell>
          <cell r="G19">
            <v>0</v>
          </cell>
        </row>
        <row r="21">
          <cell r="D21">
            <v>2874</v>
          </cell>
          <cell r="F21">
            <v>2874</v>
          </cell>
          <cell r="G21">
            <v>0</v>
          </cell>
        </row>
        <row r="22">
          <cell r="D22">
            <v>507</v>
          </cell>
          <cell r="F22">
            <v>507</v>
          </cell>
          <cell r="G22">
            <v>0</v>
          </cell>
        </row>
        <row r="23">
          <cell r="D23">
            <v>300</v>
          </cell>
          <cell r="F23">
            <v>300</v>
          </cell>
          <cell r="G23">
            <v>0</v>
          </cell>
        </row>
        <row r="24">
          <cell r="D24">
            <v>0</v>
          </cell>
          <cell r="F24">
            <v>0</v>
          </cell>
          <cell r="G24">
            <v>0</v>
          </cell>
        </row>
        <row r="25">
          <cell r="D25">
            <v>1328</v>
          </cell>
          <cell r="F25">
            <v>1328</v>
          </cell>
          <cell r="G25">
            <v>0</v>
          </cell>
        </row>
        <row r="26">
          <cell r="D26">
            <v>761</v>
          </cell>
          <cell r="F26">
            <v>761</v>
          </cell>
          <cell r="G26">
            <v>0</v>
          </cell>
        </row>
        <row r="28">
          <cell r="D28">
            <v>2407</v>
          </cell>
          <cell r="F28">
            <v>2407</v>
          </cell>
          <cell r="G28">
            <v>0</v>
          </cell>
        </row>
        <row r="29">
          <cell r="D29">
            <v>918</v>
          </cell>
          <cell r="F29">
            <v>918</v>
          </cell>
          <cell r="G29">
            <v>0</v>
          </cell>
        </row>
        <row r="31">
          <cell r="D31">
            <v>3023</v>
          </cell>
          <cell r="F31">
            <v>3023</v>
          </cell>
          <cell r="G31">
            <v>0</v>
          </cell>
        </row>
        <row r="32">
          <cell r="D32">
            <v>943</v>
          </cell>
          <cell r="F32">
            <v>943</v>
          </cell>
          <cell r="G32">
            <v>0</v>
          </cell>
        </row>
        <row r="33">
          <cell r="D33">
            <v>80</v>
          </cell>
          <cell r="F33">
            <v>80</v>
          </cell>
          <cell r="G33">
            <v>0</v>
          </cell>
        </row>
        <row r="34">
          <cell r="D34">
            <v>114</v>
          </cell>
          <cell r="F34">
            <v>114</v>
          </cell>
          <cell r="G34">
            <v>0</v>
          </cell>
        </row>
        <row r="36">
          <cell r="D36">
            <v>2148</v>
          </cell>
          <cell r="F36">
            <v>2148</v>
          </cell>
          <cell r="G36">
            <v>0</v>
          </cell>
        </row>
        <row r="37">
          <cell r="D37">
            <v>935</v>
          </cell>
          <cell r="F37">
            <v>935</v>
          </cell>
          <cell r="G37">
            <v>0</v>
          </cell>
        </row>
        <row r="38">
          <cell r="D38">
            <v>783</v>
          </cell>
          <cell r="F38">
            <v>783</v>
          </cell>
          <cell r="G38">
            <v>0</v>
          </cell>
        </row>
        <row r="39">
          <cell r="D39">
            <v>2113</v>
          </cell>
          <cell r="F39">
            <v>2113</v>
          </cell>
          <cell r="G39">
            <v>0</v>
          </cell>
        </row>
        <row r="40">
          <cell r="D40">
            <v>0</v>
          </cell>
          <cell r="F40">
            <v>0</v>
          </cell>
          <cell r="G40">
            <v>0</v>
          </cell>
        </row>
        <row r="41">
          <cell r="D41">
            <v>449</v>
          </cell>
          <cell r="F41">
            <v>449</v>
          </cell>
          <cell r="G41">
            <v>0</v>
          </cell>
        </row>
        <row r="42">
          <cell r="D42">
            <v>514</v>
          </cell>
          <cell r="F42">
            <v>514</v>
          </cell>
          <cell r="G42">
            <v>0</v>
          </cell>
        </row>
        <row r="43">
          <cell r="D43">
            <v>15</v>
          </cell>
          <cell r="F43">
            <v>15</v>
          </cell>
          <cell r="G43">
            <v>0</v>
          </cell>
        </row>
        <row r="44">
          <cell r="D44">
            <v>44</v>
          </cell>
          <cell r="F44">
            <v>44</v>
          </cell>
          <cell r="G44">
            <v>0</v>
          </cell>
        </row>
        <row r="45">
          <cell r="D45">
            <v>163</v>
          </cell>
          <cell r="F45">
            <v>163</v>
          </cell>
          <cell r="G45">
            <v>0</v>
          </cell>
        </row>
        <row r="46">
          <cell r="D46">
            <v>172</v>
          </cell>
          <cell r="F46">
            <v>172</v>
          </cell>
          <cell r="G46">
            <v>0</v>
          </cell>
        </row>
        <row r="47">
          <cell r="D47">
            <v>211</v>
          </cell>
          <cell r="F47">
            <v>211</v>
          </cell>
          <cell r="G47">
            <v>0</v>
          </cell>
        </row>
        <row r="48">
          <cell r="D48">
            <v>3383</v>
          </cell>
          <cell r="F48">
            <v>3383</v>
          </cell>
          <cell r="G48">
            <v>0</v>
          </cell>
        </row>
      </sheetData>
      <sheetData sheetId="7">
        <row r="9">
          <cell r="D9">
            <v>31181</v>
          </cell>
          <cell r="F9">
            <v>31181</v>
          </cell>
          <cell r="G9">
            <v>0</v>
          </cell>
        </row>
        <row r="10">
          <cell r="D10">
            <v>7589</v>
          </cell>
          <cell r="F10">
            <v>7589</v>
          </cell>
          <cell r="G10">
            <v>0</v>
          </cell>
        </row>
        <row r="11">
          <cell r="D11">
            <v>1918</v>
          </cell>
          <cell r="F11">
            <v>1918</v>
          </cell>
          <cell r="G11">
            <v>0</v>
          </cell>
        </row>
        <row r="12">
          <cell r="D12">
            <v>673</v>
          </cell>
          <cell r="F12">
            <v>673</v>
          </cell>
          <cell r="G12">
            <v>0</v>
          </cell>
        </row>
        <row r="13">
          <cell r="D13">
            <v>237</v>
          </cell>
          <cell r="F13">
            <v>237</v>
          </cell>
          <cell r="G13">
            <v>0</v>
          </cell>
        </row>
        <row r="15">
          <cell r="D15">
            <v>648</v>
          </cell>
          <cell r="F15">
            <v>648</v>
          </cell>
          <cell r="G15">
            <v>0</v>
          </cell>
        </row>
        <row r="16">
          <cell r="D16">
            <v>543</v>
          </cell>
          <cell r="F16">
            <v>543</v>
          </cell>
          <cell r="G16">
            <v>0</v>
          </cell>
        </row>
        <row r="17">
          <cell r="D17">
            <v>19</v>
          </cell>
          <cell r="F17">
            <v>19</v>
          </cell>
          <cell r="G17">
            <v>0</v>
          </cell>
        </row>
        <row r="18">
          <cell r="D18">
            <v>52</v>
          </cell>
          <cell r="F18">
            <v>52</v>
          </cell>
          <cell r="G18">
            <v>0</v>
          </cell>
        </row>
        <row r="19">
          <cell r="D19">
            <v>211</v>
          </cell>
          <cell r="F19">
            <v>211</v>
          </cell>
          <cell r="G19">
            <v>0</v>
          </cell>
        </row>
        <row r="21">
          <cell r="D21">
            <v>5377</v>
          </cell>
          <cell r="F21">
            <v>5377</v>
          </cell>
          <cell r="G21">
            <v>0</v>
          </cell>
        </row>
        <row r="22">
          <cell r="D22">
            <v>150</v>
          </cell>
          <cell r="F22">
            <v>150</v>
          </cell>
          <cell r="G22">
            <v>0</v>
          </cell>
        </row>
        <row r="23">
          <cell r="D23">
            <v>164</v>
          </cell>
          <cell r="F23">
            <v>164</v>
          </cell>
          <cell r="G23">
            <v>0</v>
          </cell>
        </row>
        <row r="24">
          <cell r="D24">
            <v>0</v>
          </cell>
          <cell r="F24">
            <v>0</v>
          </cell>
          <cell r="G24">
            <v>0</v>
          </cell>
        </row>
        <row r="25">
          <cell r="D25">
            <v>798</v>
          </cell>
          <cell r="F25">
            <v>798</v>
          </cell>
          <cell r="G25">
            <v>0</v>
          </cell>
        </row>
        <row r="26">
          <cell r="D26">
            <v>1527</v>
          </cell>
          <cell r="F26">
            <v>1527</v>
          </cell>
          <cell r="G26">
            <v>0</v>
          </cell>
        </row>
        <row r="28">
          <cell r="D28">
            <v>674</v>
          </cell>
          <cell r="F28">
            <v>674</v>
          </cell>
          <cell r="G28">
            <v>0</v>
          </cell>
        </row>
        <row r="29">
          <cell r="D29">
            <v>30</v>
          </cell>
          <cell r="F29">
            <v>30</v>
          </cell>
          <cell r="G29">
            <v>0</v>
          </cell>
        </row>
        <row r="31">
          <cell r="D31">
            <v>4736</v>
          </cell>
          <cell r="F31">
            <v>4736</v>
          </cell>
          <cell r="G31">
            <v>0</v>
          </cell>
        </row>
        <row r="32">
          <cell r="D32">
            <v>2108</v>
          </cell>
          <cell r="F32">
            <v>2108</v>
          </cell>
          <cell r="G32">
            <v>0</v>
          </cell>
        </row>
        <row r="33">
          <cell r="D33">
            <v>770</v>
          </cell>
          <cell r="F33">
            <v>770</v>
          </cell>
          <cell r="G33">
            <v>0</v>
          </cell>
        </row>
        <row r="34">
          <cell r="D34">
            <v>30</v>
          </cell>
          <cell r="F34">
            <v>30</v>
          </cell>
          <cell r="G34">
            <v>0</v>
          </cell>
        </row>
        <row r="36">
          <cell r="D36">
            <v>170</v>
          </cell>
          <cell r="F36">
            <v>170</v>
          </cell>
          <cell r="G36">
            <v>0</v>
          </cell>
        </row>
        <row r="37">
          <cell r="D37">
            <v>482</v>
          </cell>
          <cell r="F37">
            <v>482</v>
          </cell>
          <cell r="G37">
            <v>0</v>
          </cell>
        </row>
        <row r="38">
          <cell r="D38">
            <v>892</v>
          </cell>
          <cell r="F38">
            <v>892</v>
          </cell>
          <cell r="G38">
            <v>0</v>
          </cell>
        </row>
        <row r="39">
          <cell r="D39">
            <v>38</v>
          </cell>
          <cell r="F39">
            <v>38</v>
          </cell>
          <cell r="G39">
            <v>0</v>
          </cell>
        </row>
        <row r="40">
          <cell r="D40">
            <v>4</v>
          </cell>
          <cell r="F40">
            <v>4</v>
          </cell>
          <cell r="G40">
            <v>0</v>
          </cell>
        </row>
        <row r="41">
          <cell r="D41">
            <v>54</v>
          </cell>
          <cell r="F41">
            <v>54</v>
          </cell>
          <cell r="G41">
            <v>0</v>
          </cell>
        </row>
        <row r="42">
          <cell r="D42">
            <v>155</v>
          </cell>
          <cell r="F42">
            <v>155</v>
          </cell>
          <cell r="G42">
            <v>0</v>
          </cell>
        </row>
        <row r="43">
          <cell r="D43">
            <v>21</v>
          </cell>
          <cell r="F43">
            <v>21</v>
          </cell>
          <cell r="G43">
            <v>0</v>
          </cell>
        </row>
        <row r="44">
          <cell r="D44">
            <v>0</v>
          </cell>
          <cell r="F44">
            <v>0</v>
          </cell>
          <cell r="G44">
            <v>0</v>
          </cell>
        </row>
        <row r="45">
          <cell r="D45">
            <v>86</v>
          </cell>
          <cell r="F45">
            <v>86</v>
          </cell>
          <cell r="G45">
            <v>0</v>
          </cell>
        </row>
        <row r="46">
          <cell r="D46">
            <v>83</v>
          </cell>
          <cell r="F46">
            <v>83</v>
          </cell>
          <cell r="G46">
            <v>0</v>
          </cell>
        </row>
        <row r="47">
          <cell r="D47">
            <v>537</v>
          </cell>
          <cell r="F47">
            <v>537</v>
          </cell>
          <cell r="G47">
            <v>0</v>
          </cell>
        </row>
        <row r="48">
          <cell r="D48">
            <v>74</v>
          </cell>
          <cell r="F48">
            <v>74</v>
          </cell>
          <cell r="G48">
            <v>0</v>
          </cell>
        </row>
      </sheetData>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row r="1">
          <cell r="A1" t="str">
            <v>Name of Distribution Licensee: M.G.V.C.L.</v>
          </cell>
        </row>
        <row r="3">
          <cell r="A3" t="str">
            <v>Year: 2025-26</v>
          </cell>
        </row>
      </sheetData>
      <sheetData sheetId="1"/>
      <sheetData sheetId="2"/>
      <sheetData sheetId="3">
        <row r="9">
          <cell r="D9">
            <v>3658</v>
          </cell>
        </row>
      </sheetData>
      <sheetData sheetId="4">
        <row r="9">
          <cell r="D9">
            <v>20109</v>
          </cell>
        </row>
      </sheetData>
      <sheetData sheetId="5">
        <row r="9">
          <cell r="D9">
            <v>13100</v>
          </cell>
        </row>
      </sheetData>
      <sheetData sheetId="6">
        <row r="9">
          <cell r="D9">
            <v>23190</v>
          </cell>
        </row>
      </sheetData>
      <sheetData sheetId="7">
        <row r="9">
          <cell r="D9">
            <v>31181</v>
          </cell>
        </row>
      </sheetData>
      <sheetData sheetId="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
      <sheetName val="011"/>
      <sheetName val="012"/>
      <sheetName val="013"/>
      <sheetName val="Saifi"/>
      <sheetName val="Saidi"/>
      <sheetName val="Maifi"/>
      <sheetName val="Caidi"/>
    </sheetNames>
    <sheetDataSet>
      <sheetData sheetId="0"/>
      <sheetData sheetId="1"/>
      <sheetData sheetId="2"/>
      <sheetData sheetId="3"/>
      <sheetData sheetId="4">
        <row r="8">
          <cell r="B8">
            <v>45839</v>
          </cell>
          <cell r="C8">
            <v>42075</v>
          </cell>
          <cell r="D8">
            <v>3266778</v>
          </cell>
          <cell r="E8">
            <v>3673760</v>
          </cell>
          <cell r="F8">
            <v>52514977</v>
          </cell>
          <cell r="G8">
            <v>14.29</v>
          </cell>
        </row>
        <row r="9">
          <cell r="B9">
            <v>45870</v>
          </cell>
          <cell r="C9">
            <v>45841</v>
          </cell>
          <cell r="D9">
            <v>3259217</v>
          </cell>
          <cell r="E9">
            <v>3680838</v>
          </cell>
          <cell r="F9">
            <v>60960087</v>
          </cell>
          <cell r="G9">
            <v>16.559999999999999</v>
          </cell>
        </row>
        <row r="10">
          <cell r="B10">
            <v>45901</v>
          </cell>
          <cell r="C10">
            <v>42110</v>
          </cell>
          <cell r="D10">
            <v>3249588</v>
          </cell>
          <cell r="E10">
            <v>3687829</v>
          </cell>
          <cell r="F10">
            <v>55327428</v>
          </cell>
          <cell r="G10">
            <v>15</v>
          </cell>
        </row>
      </sheetData>
      <sheetData sheetId="5">
        <row r="8">
          <cell r="B8">
            <v>45839</v>
          </cell>
          <cell r="C8">
            <v>42075</v>
          </cell>
          <cell r="D8" t="str">
            <v>20899:54</v>
          </cell>
          <cell r="E8">
            <v>2.0833333333333332E-2</v>
          </cell>
          <cell r="F8">
            <v>3266778</v>
          </cell>
          <cell r="H8">
            <v>3673760</v>
          </cell>
          <cell r="I8" t="str">
            <v>1477137:20</v>
          </cell>
          <cell r="K8">
            <v>1.6666666666666666E-2</v>
          </cell>
        </row>
        <row r="9">
          <cell r="B9">
            <v>45870</v>
          </cell>
          <cell r="C9">
            <v>45841</v>
          </cell>
          <cell r="D9" t="str">
            <v>22222:33</v>
          </cell>
          <cell r="E9">
            <v>2.013888888888889E-2</v>
          </cell>
          <cell r="F9">
            <v>3259217</v>
          </cell>
          <cell r="H9">
            <v>3680838</v>
          </cell>
          <cell r="I9" t="str">
            <v>1398866:28</v>
          </cell>
          <cell r="K9">
            <v>1.5972222222222221E-2</v>
          </cell>
        </row>
        <row r="10">
          <cell r="B10">
            <v>45901</v>
          </cell>
          <cell r="C10">
            <v>42110</v>
          </cell>
          <cell r="D10" t="str">
            <v>20878:39</v>
          </cell>
          <cell r="E10">
            <v>2.0833333333333332E-2</v>
          </cell>
          <cell r="F10">
            <v>3249588</v>
          </cell>
          <cell r="H10">
            <v>3687829</v>
          </cell>
          <cell r="I10" t="str">
            <v>1457025:09</v>
          </cell>
          <cell r="K10">
            <v>1.6666666666666666E-2</v>
          </cell>
        </row>
      </sheetData>
      <sheetData sheetId="6">
        <row r="8">
          <cell r="B8">
            <v>45839</v>
          </cell>
          <cell r="C8">
            <v>53027</v>
          </cell>
          <cell r="D8">
            <v>3072343</v>
          </cell>
          <cell r="E8">
            <v>162917132261</v>
          </cell>
          <cell r="F8">
            <v>3673760</v>
          </cell>
          <cell r="G8">
            <v>74602872</v>
          </cell>
          <cell r="H8">
            <v>20.309999999999999</v>
          </cell>
        </row>
        <row r="9">
          <cell r="B9">
            <v>45870</v>
          </cell>
          <cell r="C9">
            <v>60621</v>
          </cell>
          <cell r="D9">
            <v>3081886</v>
          </cell>
          <cell r="E9">
            <v>186827011206</v>
          </cell>
          <cell r="F9">
            <v>3680838</v>
          </cell>
          <cell r="G9">
            <v>89355529</v>
          </cell>
          <cell r="H9">
            <v>24.28</v>
          </cell>
        </row>
        <row r="10">
          <cell r="B10">
            <v>45901</v>
          </cell>
          <cell r="C10">
            <v>53327</v>
          </cell>
          <cell r="D10">
            <v>3061582</v>
          </cell>
          <cell r="E10">
            <v>163264983314</v>
          </cell>
          <cell r="F10">
            <v>3687829</v>
          </cell>
          <cell r="G10">
            <v>77612665</v>
          </cell>
          <cell r="H10">
            <v>21.05</v>
          </cell>
        </row>
      </sheetData>
      <sheetData sheetId="7">
        <row r="8">
          <cell r="B8">
            <v>45839</v>
          </cell>
          <cell r="C8">
            <v>42075</v>
          </cell>
          <cell r="E8">
            <v>3266778</v>
          </cell>
          <cell r="F8">
            <v>1.68</v>
          </cell>
        </row>
        <row r="9">
          <cell r="B9">
            <v>45870</v>
          </cell>
          <cell r="C9">
            <v>45841</v>
          </cell>
          <cell r="E9">
            <v>3259217</v>
          </cell>
          <cell r="F9">
            <v>1.39</v>
          </cell>
        </row>
        <row r="10">
          <cell r="B10">
            <v>45901</v>
          </cell>
          <cell r="C10">
            <v>42110</v>
          </cell>
          <cell r="E10">
            <v>3249588</v>
          </cell>
          <cell r="F10">
            <v>1.6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X42"/>
  <sheetViews>
    <sheetView zoomScaleNormal="100" workbookViewId="0">
      <selection activeCell="B2" sqref="B2"/>
    </sheetView>
  </sheetViews>
  <sheetFormatPr defaultColWidth="9.140625" defaultRowHeight="18.75"/>
  <cols>
    <col min="1" max="1" width="10.140625" style="28" customWidth="1"/>
    <col min="2" max="2" width="17.28515625" style="28" customWidth="1"/>
    <col min="3" max="3" width="9.140625" style="28"/>
    <col min="4" max="4" width="11.5703125" style="28" customWidth="1"/>
    <col min="5" max="5" width="14.28515625" style="28" customWidth="1"/>
    <col min="6" max="6" width="9.7109375" style="28" customWidth="1"/>
    <col min="7" max="7" width="9.140625" style="28"/>
    <col min="8" max="8" width="14.85546875" style="28" customWidth="1"/>
    <col min="9" max="9" width="14.140625" style="28" customWidth="1"/>
    <col min="10" max="11" width="9.140625" style="28"/>
    <col min="12" max="12" width="19.7109375" style="28" customWidth="1"/>
    <col min="13" max="16384" width="9.140625" style="28"/>
  </cols>
  <sheetData>
    <row r="1" spans="1:24" ht="27.75" customHeight="1">
      <c r="A1" s="252" t="s">
        <v>35</v>
      </c>
      <c r="B1" s="253"/>
      <c r="C1" s="253"/>
      <c r="D1" s="253"/>
      <c r="E1" s="253"/>
      <c r="F1" s="253"/>
      <c r="G1" s="253"/>
      <c r="H1" s="253"/>
    </row>
    <row r="2" spans="1:24" ht="23.45" customHeight="1">
      <c r="A2" s="29" t="s">
        <v>36</v>
      </c>
      <c r="B2" s="78" t="s">
        <v>114</v>
      </c>
      <c r="C2" s="254" t="s">
        <v>101</v>
      </c>
      <c r="D2" s="255"/>
      <c r="E2" s="255"/>
      <c r="F2" s="255"/>
      <c r="G2" s="255"/>
      <c r="H2" s="256"/>
    </row>
    <row r="3" spans="1:24">
      <c r="A3" s="257" t="s">
        <v>102</v>
      </c>
      <c r="B3" s="258"/>
      <c r="C3" s="258"/>
      <c r="D3" s="258"/>
      <c r="E3" s="258"/>
      <c r="F3" s="258"/>
      <c r="G3" s="258"/>
      <c r="H3" s="258"/>
    </row>
    <row r="4" spans="1:24">
      <c r="A4" s="244" t="s">
        <v>37</v>
      </c>
      <c r="B4" s="246" t="s">
        <v>38</v>
      </c>
      <c r="C4" s="248" t="s">
        <v>2</v>
      </c>
      <c r="D4" s="249"/>
      <c r="E4" s="248" t="s">
        <v>28</v>
      </c>
      <c r="F4" s="250"/>
      <c r="G4" s="249"/>
      <c r="H4" s="251" t="s">
        <v>39</v>
      </c>
      <c r="K4" s="244" t="s">
        <v>37</v>
      </c>
      <c r="L4" s="246" t="s">
        <v>38</v>
      </c>
      <c r="M4" s="248" t="s">
        <v>2</v>
      </c>
      <c r="N4" s="249"/>
      <c r="O4" s="248" t="s">
        <v>28</v>
      </c>
      <c r="P4" s="250"/>
      <c r="Q4" s="249"/>
      <c r="R4" s="251" t="s">
        <v>39</v>
      </c>
    </row>
    <row r="5" spans="1:24" ht="24" customHeight="1">
      <c r="A5" s="245"/>
      <c r="B5" s="247"/>
      <c r="C5" s="37" t="s">
        <v>5</v>
      </c>
      <c r="D5" s="37" t="s">
        <v>6</v>
      </c>
      <c r="E5" s="37" t="s">
        <v>5</v>
      </c>
      <c r="F5" s="37" t="s">
        <v>7</v>
      </c>
      <c r="G5" s="37" t="s">
        <v>6</v>
      </c>
      <c r="H5" s="251"/>
      <c r="K5" s="245"/>
      <c r="L5" s="247"/>
      <c r="M5" s="37" t="s">
        <v>5</v>
      </c>
      <c r="N5" s="37" t="s">
        <v>6</v>
      </c>
      <c r="O5" s="37" t="s">
        <v>5</v>
      </c>
      <c r="P5" s="37" t="s">
        <v>7</v>
      </c>
      <c r="Q5" s="37" t="s">
        <v>6</v>
      </c>
      <c r="R5" s="251"/>
    </row>
    <row r="6" spans="1:24" ht="18" customHeight="1">
      <c r="A6" s="38">
        <v>1</v>
      </c>
      <c r="B6" s="29" t="s">
        <v>9</v>
      </c>
      <c r="C6" s="39"/>
      <c r="D6" s="39"/>
      <c r="E6" s="39"/>
      <c r="F6" s="39"/>
      <c r="G6" s="39"/>
      <c r="H6" s="40">
        <v>0</v>
      </c>
      <c r="K6" s="38">
        <v>1</v>
      </c>
      <c r="L6" s="29" t="s">
        <v>9</v>
      </c>
      <c r="M6" s="38"/>
      <c r="N6" s="38"/>
      <c r="O6" s="58"/>
      <c r="P6" s="38"/>
      <c r="Q6" s="38"/>
      <c r="R6" s="38">
        <f>SUM(M6:Q6)</f>
        <v>0</v>
      </c>
    </row>
    <row r="7" spans="1:24" ht="18" customHeight="1">
      <c r="A7" s="38">
        <v>2</v>
      </c>
      <c r="B7" s="29" t="s">
        <v>40</v>
      </c>
      <c r="C7" s="39"/>
      <c r="D7" s="39"/>
      <c r="E7" s="39"/>
      <c r="F7" s="39">
        <v>2</v>
      </c>
      <c r="G7" s="39"/>
      <c r="H7" s="40">
        <v>2</v>
      </c>
      <c r="K7" s="38">
        <v>2</v>
      </c>
      <c r="L7" s="29" t="s">
        <v>8</v>
      </c>
      <c r="M7" s="38"/>
      <c r="N7" s="38"/>
      <c r="O7" s="58"/>
      <c r="P7" s="38">
        <v>2</v>
      </c>
      <c r="Q7" s="38"/>
      <c r="R7" s="38">
        <f t="shared" ref="R7:R10" si="0">SUM(M7:Q7)</f>
        <v>2</v>
      </c>
    </row>
    <row r="8" spans="1:24" s="43" customFormat="1" ht="18" customHeight="1">
      <c r="A8" s="41">
        <v>3</v>
      </c>
      <c r="B8" s="42" t="s">
        <v>10</v>
      </c>
      <c r="C8" s="39"/>
      <c r="D8" s="39"/>
      <c r="E8" s="39">
        <v>1</v>
      </c>
      <c r="F8" s="39"/>
      <c r="G8" s="39"/>
      <c r="H8" s="40">
        <v>1</v>
      </c>
      <c r="I8" s="28"/>
      <c r="J8" s="28"/>
      <c r="K8" s="38">
        <v>3</v>
      </c>
      <c r="L8" s="29" t="s">
        <v>10</v>
      </c>
      <c r="M8" s="38"/>
      <c r="N8" s="38"/>
      <c r="O8" s="58">
        <v>1</v>
      </c>
      <c r="P8" s="38"/>
      <c r="Q8" s="38"/>
      <c r="R8" s="38">
        <f t="shared" si="0"/>
        <v>1</v>
      </c>
      <c r="S8" s="28"/>
      <c r="T8" s="28"/>
      <c r="U8" s="28"/>
      <c r="V8" s="28"/>
      <c r="W8" s="28"/>
      <c r="X8" s="28"/>
    </row>
    <row r="9" spans="1:24">
      <c r="A9" s="38">
        <v>4</v>
      </c>
      <c r="B9" s="29" t="s">
        <v>12</v>
      </c>
      <c r="C9" s="39">
        <v>1</v>
      </c>
      <c r="D9" s="39"/>
      <c r="E9" s="59" t="s">
        <v>105</v>
      </c>
      <c r="F9" s="38">
        <v>6</v>
      </c>
      <c r="G9" s="39">
        <v>2</v>
      </c>
      <c r="H9" s="40" t="s">
        <v>107</v>
      </c>
      <c r="K9" s="38">
        <v>4</v>
      </c>
      <c r="L9" s="29" t="s">
        <v>12</v>
      </c>
      <c r="M9" s="38">
        <v>1</v>
      </c>
      <c r="N9" s="38"/>
      <c r="O9" s="58">
        <v>3</v>
      </c>
      <c r="P9" s="38">
        <v>6</v>
      </c>
      <c r="Q9" s="38">
        <v>2</v>
      </c>
      <c r="R9" s="38">
        <f t="shared" si="0"/>
        <v>12</v>
      </c>
    </row>
    <row r="10" spans="1:24">
      <c r="A10" s="38">
        <v>5</v>
      </c>
      <c r="B10" s="29" t="s">
        <v>11</v>
      </c>
      <c r="C10" s="39"/>
      <c r="D10" s="39"/>
      <c r="E10" s="39"/>
      <c r="F10" s="38">
        <v>5</v>
      </c>
      <c r="G10" s="39">
        <v>1</v>
      </c>
      <c r="H10" s="40">
        <v>6</v>
      </c>
      <c r="I10" s="44"/>
      <c r="K10" s="38">
        <v>5</v>
      </c>
      <c r="L10" s="29" t="s">
        <v>11</v>
      </c>
      <c r="M10" s="38"/>
      <c r="N10" s="38"/>
      <c r="O10" s="58"/>
      <c r="P10" s="38">
        <v>5</v>
      </c>
      <c r="Q10" s="38">
        <v>1</v>
      </c>
      <c r="R10" s="38">
        <f t="shared" si="0"/>
        <v>6</v>
      </c>
    </row>
    <row r="11" spans="1:24">
      <c r="A11" s="45"/>
      <c r="B11" s="45" t="s">
        <v>4</v>
      </c>
      <c r="C11" s="40">
        <v>1</v>
      </c>
      <c r="D11" s="40">
        <v>0</v>
      </c>
      <c r="E11" s="40" t="s">
        <v>106</v>
      </c>
      <c r="F11" s="40">
        <v>13</v>
      </c>
      <c r="G11" s="40">
        <v>3</v>
      </c>
      <c r="H11" s="40" t="s">
        <v>108</v>
      </c>
      <c r="I11" s="44"/>
      <c r="K11" s="37"/>
      <c r="L11" s="47" t="s">
        <v>4</v>
      </c>
      <c r="M11" s="46">
        <f t="shared" ref="M11" si="1">SUM(M6:M10)</f>
        <v>1</v>
      </c>
      <c r="N11" s="46">
        <f>SUM(N6:N10)</f>
        <v>0</v>
      </c>
      <c r="O11" s="46">
        <f>SUM(O6:O10)</f>
        <v>4</v>
      </c>
      <c r="P11" s="46">
        <f t="shared" ref="P11:Q11" si="2">SUM(P6:P10)</f>
        <v>13</v>
      </c>
      <c r="Q11" s="46">
        <f t="shared" si="2"/>
        <v>3</v>
      </c>
      <c r="R11" s="46">
        <f>SUM(R6:R10)</f>
        <v>21</v>
      </c>
    </row>
    <row r="12" spans="1:24">
      <c r="A12" s="259" t="s">
        <v>103</v>
      </c>
      <c r="B12" s="260"/>
      <c r="C12" s="260"/>
      <c r="D12" s="260"/>
      <c r="E12" s="260"/>
      <c r="F12" s="260"/>
      <c r="G12" s="260"/>
      <c r="H12" s="260"/>
    </row>
    <row r="13" spans="1:24">
      <c r="A13" s="244" t="s">
        <v>37</v>
      </c>
      <c r="B13" s="246" t="s">
        <v>38</v>
      </c>
      <c r="C13" s="248" t="s">
        <v>2</v>
      </c>
      <c r="D13" s="249"/>
      <c r="E13" s="248" t="s">
        <v>28</v>
      </c>
      <c r="F13" s="250"/>
      <c r="G13" s="249"/>
      <c r="H13" s="251" t="s">
        <v>39</v>
      </c>
      <c r="K13" s="244" t="s">
        <v>37</v>
      </c>
      <c r="L13" s="246" t="s">
        <v>38</v>
      </c>
      <c r="M13" s="248" t="s">
        <v>2</v>
      </c>
      <c r="N13" s="249"/>
      <c r="O13" s="248" t="s">
        <v>28</v>
      </c>
      <c r="P13" s="250"/>
      <c r="Q13" s="249"/>
      <c r="R13" s="251" t="s">
        <v>39</v>
      </c>
    </row>
    <row r="14" spans="1:24">
      <c r="A14" s="245"/>
      <c r="B14" s="247"/>
      <c r="C14" s="37" t="s">
        <v>5</v>
      </c>
      <c r="D14" s="37" t="s">
        <v>6</v>
      </c>
      <c r="E14" s="37" t="s">
        <v>5</v>
      </c>
      <c r="F14" s="37" t="s">
        <v>7</v>
      </c>
      <c r="G14" s="37" t="s">
        <v>6</v>
      </c>
      <c r="H14" s="251"/>
      <c r="K14" s="245"/>
      <c r="L14" s="247"/>
      <c r="M14" s="37" t="s">
        <v>5</v>
      </c>
      <c r="N14" s="37" t="s">
        <v>6</v>
      </c>
      <c r="O14" s="37" t="s">
        <v>5</v>
      </c>
      <c r="P14" s="37" t="s">
        <v>7</v>
      </c>
      <c r="Q14" s="37" t="s">
        <v>6</v>
      </c>
      <c r="R14" s="251"/>
    </row>
    <row r="15" spans="1:24">
      <c r="A15" s="38">
        <v>1</v>
      </c>
      <c r="B15" s="29" t="s">
        <v>9</v>
      </c>
      <c r="C15" s="39"/>
      <c r="D15" s="39">
        <v>1</v>
      </c>
      <c r="E15" s="39">
        <v>1</v>
      </c>
      <c r="F15" s="39"/>
      <c r="G15" s="39"/>
      <c r="H15" s="40">
        <v>2</v>
      </c>
      <c r="I15" s="44"/>
      <c r="K15" s="38">
        <v>1</v>
      </c>
      <c r="L15" s="29" t="s">
        <v>9</v>
      </c>
      <c r="M15" s="39"/>
      <c r="N15" s="39">
        <v>1</v>
      </c>
      <c r="O15" s="39">
        <v>1</v>
      </c>
      <c r="P15" s="39"/>
      <c r="Q15" s="39"/>
      <c r="R15" s="38">
        <f>SUM(M15:Q15)</f>
        <v>2</v>
      </c>
    </row>
    <row r="16" spans="1:24">
      <c r="A16" s="38">
        <v>2</v>
      </c>
      <c r="B16" s="29" t="s">
        <v>40</v>
      </c>
      <c r="C16" s="39"/>
      <c r="D16" s="39"/>
      <c r="E16" s="39">
        <v>1</v>
      </c>
      <c r="F16" s="39">
        <v>2</v>
      </c>
      <c r="G16" s="39"/>
      <c r="H16" s="40">
        <v>3</v>
      </c>
      <c r="I16" s="44"/>
      <c r="K16" s="38">
        <v>2</v>
      </c>
      <c r="L16" s="29" t="s">
        <v>8</v>
      </c>
      <c r="M16" s="39"/>
      <c r="N16" s="39"/>
      <c r="O16" s="39">
        <v>1</v>
      </c>
      <c r="P16" s="39">
        <v>2</v>
      </c>
      <c r="Q16" s="39"/>
      <c r="R16" s="38">
        <f t="shared" ref="R16:R19" si="3">SUM(M16:Q16)</f>
        <v>3</v>
      </c>
    </row>
    <row r="17" spans="1:18">
      <c r="A17" s="41">
        <v>3</v>
      </c>
      <c r="B17" s="42" t="s">
        <v>10</v>
      </c>
      <c r="C17" s="39">
        <v>2</v>
      </c>
      <c r="D17" s="39"/>
      <c r="E17" s="39">
        <v>2</v>
      </c>
      <c r="F17" s="39">
        <v>2</v>
      </c>
      <c r="G17" s="39"/>
      <c r="H17" s="40">
        <v>6</v>
      </c>
      <c r="I17" s="44"/>
      <c r="K17" s="38">
        <v>3</v>
      </c>
      <c r="L17" s="29" t="s">
        <v>10</v>
      </c>
      <c r="M17" s="39">
        <v>2</v>
      </c>
      <c r="N17" s="39"/>
      <c r="O17" s="39">
        <v>2</v>
      </c>
      <c r="P17" s="39">
        <v>2</v>
      </c>
      <c r="Q17" s="39"/>
      <c r="R17" s="38">
        <f t="shared" si="3"/>
        <v>6</v>
      </c>
    </row>
    <row r="18" spans="1:18">
      <c r="A18" s="38">
        <v>4</v>
      </c>
      <c r="B18" s="29" t="s">
        <v>12</v>
      </c>
      <c r="C18" s="39"/>
      <c r="D18" s="39"/>
      <c r="E18" s="59" t="s">
        <v>65</v>
      </c>
      <c r="F18" s="39">
        <v>5</v>
      </c>
      <c r="G18" s="39"/>
      <c r="H18" s="40" t="s">
        <v>66</v>
      </c>
      <c r="I18" s="44"/>
      <c r="K18" s="38">
        <v>4</v>
      </c>
      <c r="L18" s="29" t="s">
        <v>12</v>
      </c>
      <c r="M18" s="39"/>
      <c r="N18" s="39"/>
      <c r="O18" s="39">
        <v>2</v>
      </c>
      <c r="P18" s="39">
        <v>5</v>
      </c>
      <c r="Q18" s="39"/>
      <c r="R18" s="38">
        <f t="shared" si="3"/>
        <v>7</v>
      </c>
    </row>
    <row r="19" spans="1:18">
      <c r="A19" s="38">
        <v>5</v>
      </c>
      <c r="B19" s="29" t="s">
        <v>11</v>
      </c>
      <c r="C19" s="39"/>
      <c r="D19" s="39"/>
      <c r="E19" s="39">
        <v>1</v>
      </c>
      <c r="F19" s="39">
        <v>6</v>
      </c>
      <c r="G19" s="39">
        <v>2</v>
      </c>
      <c r="H19" s="40">
        <v>9</v>
      </c>
      <c r="I19" s="44"/>
      <c r="K19" s="38">
        <v>5</v>
      </c>
      <c r="L19" s="29" t="s">
        <v>11</v>
      </c>
      <c r="M19" s="39"/>
      <c r="N19" s="39"/>
      <c r="O19" s="39">
        <v>1</v>
      </c>
      <c r="P19" s="39">
        <v>6</v>
      </c>
      <c r="Q19" s="39">
        <v>2</v>
      </c>
      <c r="R19" s="38">
        <f t="shared" si="3"/>
        <v>9</v>
      </c>
    </row>
    <row r="20" spans="1:18">
      <c r="A20" s="45"/>
      <c r="B20" s="45" t="s">
        <v>4</v>
      </c>
      <c r="C20" s="40">
        <v>2</v>
      </c>
      <c r="D20" s="40">
        <v>1</v>
      </c>
      <c r="E20" s="40" t="s">
        <v>66</v>
      </c>
      <c r="F20" s="40">
        <v>15</v>
      </c>
      <c r="G20" s="40">
        <v>2</v>
      </c>
      <c r="H20" s="40" t="s">
        <v>109</v>
      </c>
      <c r="I20" s="44"/>
      <c r="K20" s="37"/>
      <c r="L20" s="47" t="s">
        <v>4</v>
      </c>
      <c r="M20" s="46">
        <f t="shared" ref="M20:Q20" si="4">SUM(M15:M19)</f>
        <v>2</v>
      </c>
      <c r="N20" s="46">
        <f t="shared" si="4"/>
        <v>1</v>
      </c>
      <c r="O20" s="46">
        <f t="shared" si="4"/>
        <v>7</v>
      </c>
      <c r="P20" s="46">
        <f t="shared" si="4"/>
        <v>15</v>
      </c>
      <c r="Q20" s="46">
        <f t="shared" si="4"/>
        <v>2</v>
      </c>
      <c r="R20" s="46">
        <f>SUM(R15:R19)</f>
        <v>27</v>
      </c>
    </row>
    <row r="21" spans="1:18">
      <c r="A21" s="261" t="s">
        <v>104</v>
      </c>
      <c r="B21" s="262"/>
      <c r="C21" s="262"/>
      <c r="D21" s="262"/>
      <c r="E21" s="262"/>
      <c r="F21" s="262"/>
      <c r="G21" s="262"/>
      <c r="H21" s="262"/>
    </row>
    <row r="22" spans="1:18">
      <c r="A22" s="244" t="s">
        <v>37</v>
      </c>
      <c r="B22" s="246" t="s">
        <v>38</v>
      </c>
      <c r="C22" s="248" t="s">
        <v>2</v>
      </c>
      <c r="D22" s="249"/>
      <c r="E22" s="248" t="s">
        <v>28</v>
      </c>
      <c r="F22" s="250"/>
      <c r="G22" s="249"/>
      <c r="H22" s="251" t="s">
        <v>39</v>
      </c>
      <c r="K22" s="244" t="s">
        <v>37</v>
      </c>
      <c r="L22" s="246" t="s">
        <v>38</v>
      </c>
      <c r="M22" s="248" t="s">
        <v>2</v>
      </c>
      <c r="N22" s="249"/>
      <c r="O22" s="248" t="s">
        <v>28</v>
      </c>
      <c r="P22" s="250"/>
      <c r="Q22" s="249"/>
      <c r="R22" s="251" t="s">
        <v>39</v>
      </c>
    </row>
    <row r="23" spans="1:18">
      <c r="A23" s="245"/>
      <c r="B23" s="247"/>
      <c r="C23" s="37" t="s">
        <v>5</v>
      </c>
      <c r="D23" s="37" t="s">
        <v>6</v>
      </c>
      <c r="E23" s="37" t="s">
        <v>5</v>
      </c>
      <c r="F23" s="37" t="s">
        <v>7</v>
      </c>
      <c r="G23" s="37" t="s">
        <v>6</v>
      </c>
      <c r="H23" s="251"/>
      <c r="K23" s="245"/>
      <c r="L23" s="247"/>
      <c r="M23" s="37" t="s">
        <v>5</v>
      </c>
      <c r="N23" s="37" t="s">
        <v>6</v>
      </c>
      <c r="O23" s="37" t="s">
        <v>5</v>
      </c>
      <c r="P23" s="37" t="s">
        <v>7</v>
      </c>
      <c r="Q23" s="37" t="s">
        <v>6</v>
      </c>
      <c r="R23" s="251"/>
    </row>
    <row r="24" spans="1:18">
      <c r="A24" s="38">
        <v>1</v>
      </c>
      <c r="B24" s="29" t="s">
        <v>9</v>
      </c>
      <c r="C24" s="39"/>
      <c r="D24" s="39"/>
      <c r="E24" s="39">
        <v>2</v>
      </c>
      <c r="F24" s="39"/>
      <c r="G24" s="39"/>
      <c r="H24" s="40">
        <v>2</v>
      </c>
      <c r="I24" s="44"/>
      <c r="K24" s="38">
        <v>1</v>
      </c>
      <c r="L24" s="29" t="s">
        <v>9</v>
      </c>
      <c r="M24" s="39"/>
      <c r="N24" s="39"/>
      <c r="O24" s="39">
        <v>2</v>
      </c>
      <c r="P24" s="39"/>
      <c r="Q24" s="39"/>
      <c r="R24" s="38">
        <f>SUM(M24:Q24)</f>
        <v>2</v>
      </c>
    </row>
    <row r="25" spans="1:18">
      <c r="A25" s="38">
        <v>2</v>
      </c>
      <c r="B25" s="29" t="s">
        <v>40</v>
      </c>
      <c r="C25" s="39"/>
      <c r="D25" s="39"/>
      <c r="E25" s="59">
        <v>1</v>
      </c>
      <c r="F25" s="39">
        <v>4</v>
      </c>
      <c r="G25" s="39"/>
      <c r="H25" s="40">
        <v>5</v>
      </c>
      <c r="I25" s="44"/>
      <c r="K25" s="38">
        <v>2</v>
      </c>
      <c r="L25" s="29" t="s">
        <v>8</v>
      </c>
      <c r="M25" s="39"/>
      <c r="N25" s="39"/>
      <c r="O25" s="39">
        <v>1</v>
      </c>
      <c r="P25" s="39">
        <v>4</v>
      </c>
      <c r="Q25" s="39"/>
      <c r="R25" s="38">
        <f t="shared" ref="R25:R28" si="5">SUM(M25:Q25)</f>
        <v>5</v>
      </c>
    </row>
    <row r="26" spans="1:18">
      <c r="A26" s="41">
        <v>3</v>
      </c>
      <c r="B26" s="42" t="s">
        <v>10</v>
      </c>
      <c r="C26" s="39"/>
      <c r="D26" s="39"/>
      <c r="E26" s="39">
        <v>1</v>
      </c>
      <c r="F26" s="39">
        <v>2</v>
      </c>
      <c r="G26" s="39"/>
      <c r="H26" s="40">
        <v>3</v>
      </c>
      <c r="I26" s="44"/>
      <c r="K26" s="38">
        <v>3</v>
      </c>
      <c r="L26" s="29" t="s">
        <v>10</v>
      </c>
      <c r="M26" s="39"/>
      <c r="N26" s="39"/>
      <c r="O26" s="39">
        <v>1</v>
      </c>
      <c r="P26" s="39">
        <v>2</v>
      </c>
      <c r="Q26" s="39"/>
      <c r="R26" s="38">
        <f t="shared" si="5"/>
        <v>3</v>
      </c>
    </row>
    <row r="27" spans="1:18">
      <c r="A27" s="38">
        <v>4</v>
      </c>
      <c r="B27" s="29" t="s">
        <v>12</v>
      </c>
      <c r="C27" s="38"/>
      <c r="D27" s="39"/>
      <c r="E27" s="39">
        <v>2</v>
      </c>
      <c r="F27" s="39">
        <v>4</v>
      </c>
      <c r="G27" s="39"/>
      <c r="H27" s="40">
        <v>6</v>
      </c>
      <c r="I27" s="44"/>
      <c r="K27" s="38">
        <v>4</v>
      </c>
      <c r="L27" s="29" t="s">
        <v>12</v>
      </c>
      <c r="M27" s="38"/>
      <c r="N27" s="39"/>
      <c r="O27" s="39">
        <v>2</v>
      </c>
      <c r="P27" s="39">
        <v>4</v>
      </c>
      <c r="Q27" s="39"/>
      <c r="R27" s="38">
        <f t="shared" si="5"/>
        <v>6</v>
      </c>
    </row>
    <row r="28" spans="1:18">
      <c r="A28" s="38">
        <v>5</v>
      </c>
      <c r="B28" s="29" t="s">
        <v>11</v>
      </c>
      <c r="C28" s="39"/>
      <c r="D28" s="39"/>
      <c r="E28" s="39"/>
      <c r="F28" s="39">
        <v>3</v>
      </c>
      <c r="G28" s="39">
        <v>1</v>
      </c>
      <c r="H28" s="40">
        <v>4</v>
      </c>
      <c r="I28" s="44"/>
      <c r="K28" s="38">
        <v>5</v>
      </c>
      <c r="L28" s="29" t="s">
        <v>11</v>
      </c>
      <c r="M28" s="39"/>
      <c r="N28" s="39"/>
      <c r="O28" s="39"/>
      <c r="P28" s="39">
        <v>3</v>
      </c>
      <c r="Q28" s="39">
        <v>1</v>
      </c>
      <c r="R28" s="38">
        <f t="shared" si="5"/>
        <v>4</v>
      </c>
    </row>
    <row r="29" spans="1:18">
      <c r="A29" s="45"/>
      <c r="B29" s="45" t="s">
        <v>4</v>
      </c>
      <c r="C29" s="40">
        <v>0</v>
      </c>
      <c r="D29" s="40">
        <v>0</v>
      </c>
      <c r="E29" s="40">
        <v>6</v>
      </c>
      <c r="F29" s="40">
        <v>13</v>
      </c>
      <c r="G29" s="40">
        <v>1</v>
      </c>
      <c r="H29" s="40">
        <v>20</v>
      </c>
      <c r="I29" s="44"/>
      <c r="K29" s="37"/>
      <c r="L29" s="47" t="s">
        <v>4</v>
      </c>
      <c r="M29" s="46">
        <f t="shared" ref="M29" si="6">SUM(M24:M28)</f>
        <v>0</v>
      </c>
      <c r="N29" s="46">
        <f t="shared" ref="N29" si="7">SUM(N24:N28)</f>
        <v>0</v>
      </c>
      <c r="O29" s="46">
        <f>SUM(O24:O28)</f>
        <v>6</v>
      </c>
      <c r="P29" s="46">
        <f t="shared" ref="P29" si="8">SUM(P24:P28)</f>
        <v>13</v>
      </c>
      <c r="Q29" s="46">
        <f t="shared" ref="Q29" si="9">SUM(Q24:Q28)</f>
        <v>1</v>
      </c>
      <c r="R29" s="46">
        <f t="shared" ref="R29" si="10">SUM(R24:R28)</f>
        <v>20</v>
      </c>
    </row>
    <row r="31" spans="1:18">
      <c r="A31" s="263" t="s">
        <v>41</v>
      </c>
      <c r="B31" s="263"/>
      <c r="C31" s="263"/>
      <c r="D31" s="263"/>
      <c r="E31" s="263"/>
      <c r="F31" s="263"/>
      <c r="G31" s="263"/>
      <c r="H31" s="263"/>
    </row>
    <row r="32" spans="1:18">
      <c r="A32" s="244" t="s">
        <v>37</v>
      </c>
      <c r="B32" s="246" t="s">
        <v>38</v>
      </c>
      <c r="C32" s="248" t="s">
        <v>2</v>
      </c>
      <c r="D32" s="249"/>
      <c r="E32" s="248" t="s">
        <v>28</v>
      </c>
      <c r="F32" s="250"/>
      <c r="G32" s="249"/>
      <c r="H32" s="251" t="s">
        <v>39</v>
      </c>
      <c r="K32" s="30" t="s">
        <v>37</v>
      </c>
      <c r="L32" s="31" t="s">
        <v>38</v>
      </c>
      <c r="M32" s="248" t="s">
        <v>2</v>
      </c>
      <c r="N32" s="249"/>
      <c r="O32" s="32" t="s">
        <v>28</v>
      </c>
      <c r="P32" s="34"/>
      <c r="Q32" s="33"/>
      <c r="R32" s="37" t="s">
        <v>39</v>
      </c>
    </row>
    <row r="33" spans="1:18">
      <c r="A33" s="245"/>
      <c r="B33" s="247"/>
      <c r="C33" s="37" t="s">
        <v>5</v>
      </c>
      <c r="D33" s="37" t="s">
        <v>6</v>
      </c>
      <c r="E33" s="37" t="s">
        <v>5</v>
      </c>
      <c r="F33" s="37" t="s">
        <v>7</v>
      </c>
      <c r="G33" s="37" t="s">
        <v>6</v>
      </c>
      <c r="H33" s="251"/>
      <c r="I33" s="44"/>
      <c r="K33" s="35"/>
      <c r="L33" s="36"/>
      <c r="M33" s="37" t="s">
        <v>5</v>
      </c>
      <c r="N33" s="37" t="s">
        <v>6</v>
      </c>
      <c r="O33" s="37" t="s">
        <v>5</v>
      </c>
      <c r="P33" s="37" t="s">
        <v>7</v>
      </c>
      <c r="Q33" s="37" t="s">
        <v>6</v>
      </c>
      <c r="R33" s="37"/>
    </row>
    <row r="34" spans="1:18">
      <c r="A34" s="38">
        <v>1</v>
      </c>
      <c r="B34" s="29" t="s">
        <v>9</v>
      </c>
      <c r="C34" s="38">
        <v>0</v>
      </c>
      <c r="D34" s="38">
        <v>1</v>
      </c>
      <c r="E34" s="38">
        <v>3</v>
      </c>
      <c r="F34" s="38">
        <v>0</v>
      </c>
      <c r="G34" s="38">
        <v>0</v>
      </c>
      <c r="H34" s="38">
        <v>4</v>
      </c>
      <c r="I34" s="44"/>
      <c r="K34" s="38">
        <v>1</v>
      </c>
      <c r="L34" s="29" t="s">
        <v>9</v>
      </c>
      <c r="M34" s="38">
        <f t="shared" ref="M34:Q34" si="11">M6+M15+M24</f>
        <v>0</v>
      </c>
      <c r="N34" s="38">
        <f t="shared" si="11"/>
        <v>1</v>
      </c>
      <c r="O34" s="38">
        <f t="shared" si="11"/>
        <v>3</v>
      </c>
      <c r="P34" s="38">
        <f t="shared" si="11"/>
        <v>0</v>
      </c>
      <c r="Q34" s="38">
        <f t="shared" si="11"/>
        <v>0</v>
      </c>
      <c r="R34" s="38">
        <f>SUM(M34:Q34)</f>
        <v>4</v>
      </c>
    </row>
    <row r="35" spans="1:18">
      <c r="A35" s="38">
        <v>2</v>
      </c>
      <c r="B35" s="29" t="s">
        <v>40</v>
      </c>
      <c r="C35" s="38">
        <v>0</v>
      </c>
      <c r="D35" s="38">
        <v>0</v>
      </c>
      <c r="E35" s="38">
        <v>2</v>
      </c>
      <c r="F35" s="38">
        <v>8</v>
      </c>
      <c r="G35" s="38">
        <v>0</v>
      </c>
      <c r="H35" s="38">
        <v>10</v>
      </c>
      <c r="I35" s="44"/>
      <c r="K35" s="38">
        <v>2</v>
      </c>
      <c r="L35" s="29" t="s">
        <v>8</v>
      </c>
      <c r="M35" s="38">
        <f t="shared" ref="M35:Q35" si="12">M7+M16+M25</f>
        <v>0</v>
      </c>
      <c r="N35" s="38">
        <f t="shared" si="12"/>
        <v>0</v>
      </c>
      <c r="O35" s="38">
        <f t="shared" si="12"/>
        <v>2</v>
      </c>
      <c r="P35" s="38">
        <f t="shared" si="12"/>
        <v>8</v>
      </c>
      <c r="Q35" s="38">
        <f t="shared" si="12"/>
        <v>0</v>
      </c>
      <c r="R35" s="38">
        <f t="shared" ref="R35:R38" si="13">SUM(M35:Q35)</f>
        <v>10</v>
      </c>
    </row>
    <row r="36" spans="1:18">
      <c r="A36" s="41">
        <v>3</v>
      </c>
      <c r="B36" s="42" t="s">
        <v>10</v>
      </c>
      <c r="C36" s="38">
        <v>2</v>
      </c>
      <c r="D36" s="38">
        <v>0</v>
      </c>
      <c r="E36" s="38">
        <v>4</v>
      </c>
      <c r="F36" s="38">
        <v>4</v>
      </c>
      <c r="G36" s="38">
        <v>0</v>
      </c>
      <c r="H36" s="38">
        <v>10</v>
      </c>
      <c r="I36" s="44"/>
      <c r="K36" s="38">
        <v>3</v>
      </c>
      <c r="L36" s="29" t="s">
        <v>10</v>
      </c>
      <c r="M36" s="38">
        <f t="shared" ref="M36:Q36" si="14">M8+M17+M26</f>
        <v>2</v>
      </c>
      <c r="N36" s="38">
        <f t="shared" si="14"/>
        <v>0</v>
      </c>
      <c r="O36" s="38">
        <f t="shared" si="14"/>
        <v>4</v>
      </c>
      <c r="P36" s="38">
        <f t="shared" si="14"/>
        <v>4</v>
      </c>
      <c r="Q36" s="38">
        <f t="shared" si="14"/>
        <v>0</v>
      </c>
      <c r="R36" s="38">
        <f t="shared" si="13"/>
        <v>10</v>
      </c>
    </row>
    <row r="37" spans="1:18">
      <c r="A37" s="38">
        <v>4</v>
      </c>
      <c r="B37" s="29" t="s">
        <v>12</v>
      </c>
      <c r="C37" s="38">
        <v>1</v>
      </c>
      <c r="D37" s="38">
        <v>0</v>
      </c>
      <c r="E37" s="38" t="s">
        <v>110</v>
      </c>
      <c r="F37" s="38">
        <v>15</v>
      </c>
      <c r="G37" s="38">
        <v>2</v>
      </c>
      <c r="H37" s="38" t="s">
        <v>112</v>
      </c>
      <c r="I37" s="44"/>
      <c r="K37" s="38">
        <v>4</v>
      </c>
      <c r="L37" s="29" t="s">
        <v>12</v>
      </c>
      <c r="M37" s="38">
        <f t="shared" ref="M37:Q37" si="15">M9+M18+M27</f>
        <v>1</v>
      </c>
      <c r="N37" s="38">
        <f t="shared" si="15"/>
        <v>0</v>
      </c>
      <c r="O37" s="38">
        <f t="shared" si="15"/>
        <v>7</v>
      </c>
      <c r="P37" s="38">
        <f t="shared" si="15"/>
        <v>15</v>
      </c>
      <c r="Q37" s="38">
        <f t="shared" si="15"/>
        <v>2</v>
      </c>
      <c r="R37" s="38">
        <f t="shared" si="13"/>
        <v>25</v>
      </c>
    </row>
    <row r="38" spans="1:18">
      <c r="A38" s="38">
        <v>5</v>
      </c>
      <c r="B38" s="29" t="s">
        <v>11</v>
      </c>
      <c r="C38" s="38">
        <v>0</v>
      </c>
      <c r="D38" s="38">
        <v>0</v>
      </c>
      <c r="E38" s="38">
        <v>1</v>
      </c>
      <c r="F38" s="38">
        <v>14</v>
      </c>
      <c r="G38" s="38">
        <v>4</v>
      </c>
      <c r="H38" s="38">
        <v>19</v>
      </c>
      <c r="I38" s="44"/>
      <c r="K38" s="38">
        <v>5</v>
      </c>
      <c r="L38" s="29" t="s">
        <v>11</v>
      </c>
      <c r="M38" s="38">
        <f t="shared" ref="M38:Q38" si="16">M10+M19+M28</f>
        <v>0</v>
      </c>
      <c r="N38" s="38">
        <f t="shared" si="16"/>
        <v>0</v>
      </c>
      <c r="O38" s="38">
        <f t="shared" si="16"/>
        <v>1</v>
      </c>
      <c r="P38" s="38">
        <f t="shared" si="16"/>
        <v>14</v>
      </c>
      <c r="Q38" s="38">
        <f t="shared" si="16"/>
        <v>4</v>
      </c>
      <c r="R38" s="38">
        <f t="shared" si="13"/>
        <v>19</v>
      </c>
    </row>
    <row r="39" spans="1:18">
      <c r="A39" s="45"/>
      <c r="B39" s="45" t="s">
        <v>4</v>
      </c>
      <c r="C39" s="46">
        <v>3</v>
      </c>
      <c r="D39" s="46">
        <v>1</v>
      </c>
      <c r="E39" s="46" t="s">
        <v>111</v>
      </c>
      <c r="F39" s="46">
        <v>41</v>
      </c>
      <c r="G39" s="46">
        <v>6</v>
      </c>
      <c r="H39" s="46" t="s">
        <v>113</v>
      </c>
      <c r="I39" s="44"/>
      <c r="K39" s="37"/>
      <c r="L39" s="47" t="s">
        <v>4</v>
      </c>
      <c r="M39" s="46">
        <f t="shared" ref="M39" si="17">SUM(M34:M38)</f>
        <v>3</v>
      </c>
      <c r="N39" s="46">
        <f t="shared" ref="N39" si="18">SUM(N34:N38)</f>
        <v>1</v>
      </c>
      <c r="O39" s="46">
        <f>SUM(O34:O38)</f>
        <v>17</v>
      </c>
      <c r="P39" s="46">
        <f t="shared" ref="P39" si="19">SUM(P34:P38)</f>
        <v>41</v>
      </c>
      <c r="Q39" s="46">
        <f t="shared" ref="Q39" si="20">SUM(Q34:Q38)</f>
        <v>6</v>
      </c>
      <c r="R39" s="46">
        <f>SUM(R34:R38)</f>
        <v>68</v>
      </c>
    </row>
    <row r="40" spans="1:18">
      <c r="I40" s="44"/>
    </row>
    <row r="41" spans="1:18">
      <c r="I41" s="44"/>
    </row>
    <row r="42" spans="1:18">
      <c r="I42" s="44"/>
    </row>
  </sheetData>
  <mergeCells count="42">
    <mergeCell ref="M32:N32"/>
    <mergeCell ref="A31:H31"/>
    <mergeCell ref="A32:A33"/>
    <mergeCell ref="B32:B33"/>
    <mergeCell ref="C32:D32"/>
    <mergeCell ref="E32:G32"/>
    <mergeCell ref="H32:H33"/>
    <mergeCell ref="A21:H21"/>
    <mergeCell ref="A22:A23"/>
    <mergeCell ref="B22:B23"/>
    <mergeCell ref="C22:D22"/>
    <mergeCell ref="E22:G22"/>
    <mergeCell ref="H22:H23"/>
    <mergeCell ref="A12:H12"/>
    <mergeCell ref="A13:A14"/>
    <mergeCell ref="B13:B14"/>
    <mergeCell ref="C13:D13"/>
    <mergeCell ref="E13:G13"/>
    <mergeCell ref="H13:H14"/>
    <mergeCell ref="A1:H1"/>
    <mergeCell ref="C2:H2"/>
    <mergeCell ref="A3:H3"/>
    <mergeCell ref="A4:A5"/>
    <mergeCell ref="B4:B5"/>
    <mergeCell ref="C4:D4"/>
    <mergeCell ref="E4:G4"/>
    <mergeCell ref="H4:H5"/>
    <mergeCell ref="K4:K5"/>
    <mergeCell ref="L4:L5"/>
    <mergeCell ref="M4:N4"/>
    <mergeCell ref="O4:Q4"/>
    <mergeCell ref="R4:R5"/>
    <mergeCell ref="K13:K14"/>
    <mergeCell ref="L13:L14"/>
    <mergeCell ref="M13:N13"/>
    <mergeCell ref="O13:Q13"/>
    <mergeCell ref="R13:R14"/>
    <mergeCell ref="K22:K23"/>
    <mergeCell ref="L22:L23"/>
    <mergeCell ref="M22:N22"/>
    <mergeCell ref="O22:Q22"/>
    <mergeCell ref="R22:R23"/>
  </mergeCells>
  <printOptions horizontalCentered="1" verticalCentered="1"/>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zoomScale="80" zoomScaleNormal="80" zoomScaleSheetLayoutView="70" workbookViewId="0">
      <selection activeCell="J22" sqref="J22"/>
    </sheetView>
  </sheetViews>
  <sheetFormatPr defaultColWidth="9.140625" defaultRowHeight="14.25"/>
  <cols>
    <col min="1" max="1" width="7.28515625" style="1" customWidth="1"/>
    <col min="2" max="2" width="18.85546875" style="1" customWidth="1"/>
    <col min="3" max="3" width="12.42578125" style="1" customWidth="1"/>
    <col min="4" max="4" width="16.710937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6384" width="9.140625" style="1"/>
  </cols>
  <sheetData>
    <row r="1" spans="1:12" ht="21.75" customHeight="1">
      <c r="A1" s="264" t="s">
        <v>33</v>
      </c>
      <c r="B1" s="265"/>
      <c r="C1" s="265"/>
      <c r="D1" s="265"/>
      <c r="E1" s="265"/>
      <c r="F1" s="265"/>
      <c r="G1" s="265"/>
      <c r="H1" s="265"/>
      <c r="I1" s="265"/>
      <c r="J1" s="265"/>
    </row>
    <row r="2" spans="1:12" ht="21.75" customHeight="1">
      <c r="A2" s="264" t="s">
        <v>69</v>
      </c>
      <c r="B2" s="265"/>
      <c r="C2" s="265"/>
      <c r="D2" s="265"/>
      <c r="E2" s="265"/>
      <c r="F2" s="265"/>
      <c r="G2" s="265"/>
      <c r="H2" s="265"/>
      <c r="I2" s="265"/>
      <c r="J2" s="265"/>
    </row>
    <row r="3" spans="1:12" ht="21.75" customHeight="1">
      <c r="A3" s="264" t="s">
        <v>70</v>
      </c>
      <c r="B3" s="265"/>
      <c r="C3" s="265"/>
      <c r="D3" s="265"/>
      <c r="E3" s="265"/>
      <c r="F3" s="265"/>
      <c r="G3" s="265"/>
      <c r="H3" s="265"/>
      <c r="I3" s="265"/>
      <c r="J3" s="265"/>
    </row>
    <row r="4" spans="1:12" ht="21.75" customHeight="1">
      <c r="A4" s="266" t="s">
        <v>29</v>
      </c>
      <c r="B4" s="267"/>
      <c r="C4" s="267"/>
      <c r="D4" s="267"/>
      <c r="E4" s="267"/>
      <c r="F4" s="267"/>
      <c r="G4" s="267"/>
      <c r="H4" s="267"/>
      <c r="I4" s="267"/>
      <c r="J4" s="267"/>
    </row>
    <row r="5" spans="1:12" ht="27" customHeight="1">
      <c r="A5" s="268" t="s">
        <v>71</v>
      </c>
      <c r="B5" s="269"/>
      <c r="C5" s="269"/>
      <c r="D5" s="269"/>
      <c r="E5" s="269"/>
      <c r="F5" s="269"/>
      <c r="G5" s="269"/>
      <c r="H5" s="269"/>
      <c r="I5" s="269"/>
      <c r="J5" s="269"/>
    </row>
    <row r="6" spans="1:12" ht="57.75" customHeight="1">
      <c r="A6" s="271" t="s">
        <v>15</v>
      </c>
      <c r="B6" s="271" t="s">
        <v>0</v>
      </c>
      <c r="C6" s="272" t="s">
        <v>1</v>
      </c>
      <c r="D6" s="272"/>
      <c r="E6" s="272"/>
      <c r="F6" s="272"/>
      <c r="G6" s="272"/>
      <c r="H6" s="271" t="s">
        <v>42</v>
      </c>
      <c r="I6" s="271"/>
      <c r="J6" s="271"/>
    </row>
    <row r="7" spans="1:12" ht="18">
      <c r="A7" s="271"/>
      <c r="B7" s="271"/>
      <c r="C7" s="273" t="s">
        <v>2</v>
      </c>
      <c r="D7" s="273"/>
      <c r="E7" s="273" t="s">
        <v>3</v>
      </c>
      <c r="F7" s="273"/>
      <c r="G7" s="273"/>
      <c r="H7" s="273" t="s">
        <v>4</v>
      </c>
      <c r="I7" s="273"/>
      <c r="J7" s="273"/>
    </row>
    <row r="8" spans="1:12" ht="18">
      <c r="A8" s="271"/>
      <c r="B8" s="271"/>
      <c r="C8" s="19" t="s">
        <v>5</v>
      </c>
      <c r="D8" s="19" t="s">
        <v>6</v>
      </c>
      <c r="E8" s="19" t="s">
        <v>5</v>
      </c>
      <c r="F8" s="19" t="s">
        <v>7</v>
      </c>
      <c r="G8" s="19" t="s">
        <v>6</v>
      </c>
      <c r="H8" s="19" t="s">
        <v>5</v>
      </c>
      <c r="I8" s="19" t="s">
        <v>7</v>
      </c>
      <c r="J8" s="19" t="s">
        <v>6</v>
      </c>
    </row>
    <row r="9" spans="1:12" ht="35.25" customHeight="1">
      <c r="A9" s="2">
        <v>1</v>
      </c>
      <c r="B9" s="3" t="s">
        <v>34</v>
      </c>
      <c r="C9" s="38"/>
      <c r="D9" s="38"/>
      <c r="E9" s="38">
        <v>2</v>
      </c>
      <c r="F9" s="38">
        <v>1</v>
      </c>
      <c r="G9" s="38"/>
      <c r="H9" s="17">
        <v>2</v>
      </c>
      <c r="I9" s="17">
        <v>1</v>
      </c>
      <c r="J9" s="17"/>
      <c r="K9" s="4"/>
    </row>
    <row r="10" spans="1:12" ht="30" customHeight="1">
      <c r="A10" s="2">
        <v>2</v>
      </c>
      <c r="B10" s="3" t="s">
        <v>8</v>
      </c>
      <c r="C10" s="38"/>
      <c r="D10" s="38">
        <v>1</v>
      </c>
      <c r="E10" s="38">
        <v>8</v>
      </c>
      <c r="F10" s="38">
        <v>12</v>
      </c>
      <c r="G10" s="38"/>
      <c r="H10" s="17">
        <v>8</v>
      </c>
      <c r="I10" s="17">
        <v>12</v>
      </c>
      <c r="J10" s="17"/>
      <c r="K10" s="4"/>
    </row>
    <row r="11" spans="1:12" ht="30" customHeight="1">
      <c r="A11" s="2">
        <v>3</v>
      </c>
      <c r="B11" s="5" t="s">
        <v>10</v>
      </c>
      <c r="C11" s="38"/>
      <c r="D11" s="38">
        <v>1</v>
      </c>
      <c r="E11" s="38">
        <v>4</v>
      </c>
      <c r="F11" s="38">
        <v>8</v>
      </c>
      <c r="G11" s="38">
        <v>2</v>
      </c>
      <c r="H11" s="17">
        <v>4</v>
      </c>
      <c r="I11" s="17">
        <v>8</v>
      </c>
      <c r="J11" s="17">
        <v>2</v>
      </c>
      <c r="K11" s="4"/>
    </row>
    <row r="12" spans="1:12" ht="30" customHeight="1">
      <c r="A12" s="2">
        <v>4</v>
      </c>
      <c r="B12" s="6" t="s">
        <v>12</v>
      </c>
      <c r="C12" s="38"/>
      <c r="D12" s="38"/>
      <c r="E12" s="38" t="s">
        <v>67</v>
      </c>
      <c r="F12" s="38">
        <v>15</v>
      </c>
      <c r="G12" s="38">
        <v>3</v>
      </c>
      <c r="H12" s="17" t="s">
        <v>67</v>
      </c>
      <c r="I12" s="17">
        <v>15</v>
      </c>
      <c r="J12" s="17">
        <v>3</v>
      </c>
      <c r="K12" s="4"/>
    </row>
    <row r="13" spans="1:12" ht="30" customHeight="1">
      <c r="A13" s="2">
        <v>5</v>
      </c>
      <c r="B13" s="3" t="s">
        <v>11</v>
      </c>
      <c r="C13" s="38"/>
      <c r="D13" s="38">
        <v>2</v>
      </c>
      <c r="E13" s="38">
        <v>6</v>
      </c>
      <c r="F13" s="38">
        <v>7</v>
      </c>
      <c r="G13" s="38">
        <v>1</v>
      </c>
      <c r="H13" s="17">
        <v>6</v>
      </c>
      <c r="I13" s="17">
        <v>7</v>
      </c>
      <c r="J13" s="17">
        <v>1</v>
      </c>
      <c r="K13" s="4"/>
    </row>
    <row r="14" spans="1:12" ht="30" customHeight="1" thickBot="1">
      <c r="A14" s="24"/>
      <c r="B14" s="25" t="s">
        <v>4</v>
      </c>
      <c r="C14" s="22">
        <v>0</v>
      </c>
      <c r="D14" s="22">
        <v>4</v>
      </c>
      <c r="E14" s="22" t="s">
        <v>68</v>
      </c>
      <c r="F14" s="22">
        <v>43</v>
      </c>
      <c r="G14" s="22">
        <v>6</v>
      </c>
      <c r="H14" s="22" t="s">
        <v>68</v>
      </c>
      <c r="I14" s="22">
        <f>I9+I10+I11+I12+I13</f>
        <v>43</v>
      </c>
      <c r="J14" s="22">
        <f>J9+J10+J11+J12+J13</f>
        <v>6</v>
      </c>
      <c r="K14" s="4"/>
      <c r="L14" s="4"/>
    </row>
    <row r="15" spans="1:12" ht="21.75" customHeight="1" thickBot="1">
      <c r="A15" s="7" t="s">
        <v>13</v>
      </c>
      <c r="B15" s="8"/>
      <c r="C15" s="8"/>
      <c r="D15" s="8"/>
      <c r="E15" s="8"/>
      <c r="F15" s="8"/>
      <c r="G15" s="18">
        <f>C14+D14+26+F14+G14</f>
        <v>79</v>
      </c>
      <c r="H15" s="8"/>
      <c r="I15" s="8"/>
      <c r="J15" s="18">
        <f>26+I14+J14</f>
        <v>75</v>
      </c>
    </row>
    <row r="16" spans="1:12" ht="21.75" customHeight="1">
      <c r="A16" s="270" t="s">
        <v>14</v>
      </c>
      <c r="B16" s="270"/>
      <c r="C16" s="270"/>
      <c r="D16" s="270"/>
      <c r="E16" s="270"/>
      <c r="F16" s="270"/>
      <c r="G16" s="270"/>
      <c r="H16" s="270"/>
      <c r="I16" s="270"/>
      <c r="J16" s="270"/>
    </row>
    <row r="17" spans="1:10">
      <c r="A17" s="270"/>
      <c r="B17" s="270"/>
      <c r="C17" s="270"/>
      <c r="D17" s="270"/>
      <c r="E17" s="270"/>
      <c r="F17" s="270"/>
      <c r="G17" s="270"/>
      <c r="H17" s="270"/>
      <c r="I17" s="270"/>
      <c r="J17" s="270"/>
    </row>
    <row r="19" spans="1:10">
      <c r="H19" s="4"/>
    </row>
  </sheetData>
  <mergeCells count="13">
    <mergeCell ref="A16:J17"/>
    <mergeCell ref="A6:A8"/>
    <mergeCell ref="B6:B8"/>
    <mergeCell ref="C6:G6"/>
    <mergeCell ref="H6:J6"/>
    <mergeCell ref="C7:D7"/>
    <mergeCell ref="E7:G7"/>
    <mergeCell ref="H7:J7"/>
    <mergeCell ref="A1:J1"/>
    <mergeCell ref="A2:J2"/>
    <mergeCell ref="A3:J3"/>
    <mergeCell ref="A4:J4"/>
    <mergeCell ref="A5:J5"/>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zoomScaleNormal="100" workbookViewId="0">
      <selection activeCell="A7" sqref="A7"/>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83" t="s">
        <v>33</v>
      </c>
      <c r="B1" s="84"/>
      <c r="C1" s="84"/>
      <c r="D1" s="84"/>
      <c r="E1" s="84"/>
    </row>
    <row r="2" spans="1:5" ht="51" customHeight="1" thickBot="1">
      <c r="A2" s="85" t="s">
        <v>399</v>
      </c>
      <c r="B2" s="84"/>
      <c r="C2" s="84"/>
      <c r="D2" s="84"/>
      <c r="E2" s="84"/>
    </row>
    <row r="3" spans="1:5" ht="60.75" customHeight="1" thickBot="1">
      <c r="A3" s="83" t="s">
        <v>400</v>
      </c>
      <c r="B3" s="84"/>
      <c r="C3" s="84"/>
      <c r="D3" s="84"/>
      <c r="E3" s="84"/>
    </row>
  </sheetData>
  <printOptions horizontalCentered="1" verticalCentered="1"/>
  <pageMargins left="0.45" right="0.45" top="0.5" bottom="0.5" header="0.3" footer="0.3"/>
  <pageSetup paperSize="9" scale="20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zoomScale="71" zoomScaleNormal="71" workbookViewId="0">
      <selection sqref="A1:L15"/>
    </sheetView>
  </sheetViews>
  <sheetFormatPr defaultRowHeight="15"/>
  <cols>
    <col min="1" max="1" width="5.28515625" customWidth="1"/>
    <col min="2" max="2" width="16.7109375" customWidth="1"/>
    <col min="3" max="3" width="10.7109375" customWidth="1"/>
    <col min="4" max="4" width="18.28515625" customWidth="1"/>
    <col min="5" max="5" width="16.42578125" bestFit="1" customWidth="1"/>
    <col min="6" max="6" width="14" customWidth="1"/>
    <col min="7" max="7" width="15.28515625" customWidth="1"/>
    <col min="8" max="8" width="10.7109375" customWidth="1"/>
    <col min="9" max="9" width="17.5703125" customWidth="1"/>
    <col min="10" max="11" width="16.42578125" bestFit="1" customWidth="1"/>
    <col min="12" max="12" width="15.5703125" bestFit="1" customWidth="1"/>
  </cols>
  <sheetData>
    <row r="1" spans="1:12" ht="18">
      <c r="A1" s="285" t="s">
        <v>33</v>
      </c>
      <c r="B1" s="286"/>
      <c r="C1" s="286"/>
      <c r="D1" s="286"/>
      <c r="E1" s="286"/>
      <c r="F1" s="286"/>
      <c r="G1" s="286"/>
      <c r="H1" s="286"/>
      <c r="I1" s="286"/>
      <c r="J1" s="286"/>
      <c r="K1" s="286"/>
      <c r="L1" s="286"/>
    </row>
    <row r="2" spans="1:12" ht="18">
      <c r="A2" s="287" t="s">
        <v>119</v>
      </c>
      <c r="B2" s="288"/>
      <c r="C2" s="288"/>
      <c r="D2" s="288"/>
      <c r="E2" s="288"/>
      <c r="F2" s="288"/>
      <c r="G2" s="288"/>
      <c r="H2" s="288"/>
      <c r="I2" s="288"/>
      <c r="J2" s="288"/>
      <c r="K2" s="288"/>
      <c r="L2" s="288"/>
    </row>
    <row r="3" spans="1:12" ht="18.75" thickBot="1">
      <c r="A3" s="289" t="s">
        <v>70</v>
      </c>
      <c r="B3" s="290"/>
      <c r="C3" s="290"/>
      <c r="D3" s="290"/>
      <c r="E3" s="290"/>
      <c r="F3" s="290"/>
      <c r="G3" s="290"/>
      <c r="H3" s="290"/>
      <c r="I3" s="290"/>
      <c r="J3" s="290"/>
      <c r="K3" s="290"/>
      <c r="L3" s="290"/>
    </row>
    <row r="4" spans="1:12" ht="24" customHeight="1" thickBot="1">
      <c r="A4" s="291" t="s">
        <v>30</v>
      </c>
      <c r="B4" s="292"/>
      <c r="C4" s="292"/>
      <c r="D4" s="292"/>
      <c r="E4" s="292"/>
      <c r="F4" s="292"/>
      <c r="G4" s="292"/>
      <c r="H4" s="292"/>
      <c r="I4" s="292"/>
      <c r="J4" s="292"/>
      <c r="K4" s="292"/>
      <c r="L4" s="292"/>
    </row>
    <row r="5" spans="1:12" ht="27" customHeight="1" thickBot="1">
      <c r="A5" s="293" t="s">
        <v>120</v>
      </c>
      <c r="B5" s="294"/>
      <c r="C5" s="294"/>
      <c r="D5" s="294"/>
      <c r="E5" s="294"/>
      <c r="F5" s="294"/>
      <c r="G5" s="294"/>
      <c r="H5" s="294"/>
      <c r="I5" s="294"/>
      <c r="J5" s="294"/>
      <c r="K5" s="294"/>
      <c r="L5" s="294"/>
    </row>
    <row r="6" spans="1:12" ht="76.5" customHeight="1">
      <c r="A6" s="275" t="s">
        <v>15</v>
      </c>
      <c r="B6" s="278" t="s">
        <v>0</v>
      </c>
      <c r="C6" s="281" t="s">
        <v>1</v>
      </c>
      <c r="D6" s="281"/>
      <c r="E6" s="281"/>
      <c r="F6" s="281"/>
      <c r="G6" s="281"/>
      <c r="H6" s="282" t="s">
        <v>31</v>
      </c>
      <c r="I6" s="283"/>
      <c r="J6" s="283"/>
      <c r="K6" s="283"/>
      <c r="L6" s="284"/>
    </row>
    <row r="7" spans="1:12" ht="18">
      <c r="A7" s="276"/>
      <c r="B7" s="279"/>
      <c r="C7" s="274" t="s">
        <v>2</v>
      </c>
      <c r="D7" s="274"/>
      <c r="E7" s="274" t="s">
        <v>28</v>
      </c>
      <c r="F7" s="274"/>
      <c r="G7" s="274"/>
      <c r="H7" s="274" t="s">
        <v>2</v>
      </c>
      <c r="I7" s="274"/>
      <c r="J7" s="274" t="s">
        <v>28</v>
      </c>
      <c r="K7" s="274"/>
      <c r="L7" s="274"/>
    </row>
    <row r="8" spans="1:12" ht="18">
      <c r="A8" s="277"/>
      <c r="B8" s="280"/>
      <c r="C8" s="20" t="s">
        <v>5</v>
      </c>
      <c r="D8" s="20" t="s">
        <v>6</v>
      </c>
      <c r="E8" s="20" t="s">
        <v>5</v>
      </c>
      <c r="F8" s="20" t="s">
        <v>7</v>
      </c>
      <c r="G8" s="20" t="s">
        <v>6</v>
      </c>
      <c r="H8" s="20" t="s">
        <v>5</v>
      </c>
      <c r="I8" s="20" t="s">
        <v>6</v>
      </c>
      <c r="J8" s="20" t="s">
        <v>5</v>
      </c>
      <c r="K8" s="20" t="s">
        <v>7</v>
      </c>
      <c r="L8" s="20" t="s">
        <v>6</v>
      </c>
    </row>
    <row r="9" spans="1:12" ht="35.25" customHeight="1">
      <c r="A9" s="9">
        <v>1</v>
      </c>
      <c r="B9" s="10" t="s">
        <v>9</v>
      </c>
      <c r="C9" s="38">
        <v>0</v>
      </c>
      <c r="D9" s="38">
        <v>1</v>
      </c>
      <c r="E9" s="38">
        <v>3</v>
      </c>
      <c r="F9" s="38">
        <v>0</v>
      </c>
      <c r="G9" s="38">
        <v>0</v>
      </c>
      <c r="H9" s="17"/>
      <c r="I9" s="17">
        <v>1</v>
      </c>
      <c r="J9" s="17">
        <v>5</v>
      </c>
      <c r="K9" s="17">
        <v>1</v>
      </c>
      <c r="L9" s="17"/>
    </row>
    <row r="10" spans="1:12" ht="35.25" customHeight="1">
      <c r="A10" s="9">
        <v>2</v>
      </c>
      <c r="B10" s="10" t="s">
        <v>8</v>
      </c>
      <c r="C10" s="38">
        <v>0</v>
      </c>
      <c r="D10" s="38">
        <v>0</v>
      </c>
      <c r="E10" s="38">
        <v>2</v>
      </c>
      <c r="F10" s="38">
        <v>8</v>
      </c>
      <c r="G10" s="38">
        <v>0</v>
      </c>
      <c r="H10" s="17"/>
      <c r="I10" s="17">
        <v>1</v>
      </c>
      <c r="J10" s="17">
        <v>10</v>
      </c>
      <c r="K10" s="17">
        <v>20</v>
      </c>
      <c r="L10" s="17"/>
    </row>
    <row r="11" spans="1:12" ht="30" customHeight="1">
      <c r="A11" s="9">
        <v>3</v>
      </c>
      <c r="B11" s="11" t="s">
        <v>10</v>
      </c>
      <c r="C11" s="38">
        <v>2</v>
      </c>
      <c r="D11" s="38">
        <v>0</v>
      </c>
      <c r="E11" s="38">
        <v>4</v>
      </c>
      <c r="F11" s="38">
        <v>4</v>
      </c>
      <c r="G11" s="38">
        <v>0</v>
      </c>
      <c r="H11" s="17">
        <v>2</v>
      </c>
      <c r="I11" s="17">
        <v>1</v>
      </c>
      <c r="J11" s="17">
        <v>8</v>
      </c>
      <c r="K11" s="17">
        <v>12</v>
      </c>
      <c r="L11" s="17">
        <v>2</v>
      </c>
    </row>
    <row r="12" spans="1:12" ht="30" customHeight="1">
      <c r="A12" s="9">
        <v>4</v>
      </c>
      <c r="B12" s="10" t="s">
        <v>12</v>
      </c>
      <c r="C12" s="38">
        <v>1</v>
      </c>
      <c r="D12" s="38">
        <v>0</v>
      </c>
      <c r="E12" s="38" t="s">
        <v>115</v>
      </c>
      <c r="F12" s="38">
        <v>15</v>
      </c>
      <c r="G12" s="38">
        <v>2</v>
      </c>
      <c r="H12" s="17">
        <v>1</v>
      </c>
      <c r="I12" s="17"/>
      <c r="J12" s="17" t="s">
        <v>117</v>
      </c>
      <c r="K12" s="17">
        <v>30</v>
      </c>
      <c r="L12" s="17">
        <v>5</v>
      </c>
    </row>
    <row r="13" spans="1:12" ht="30" customHeight="1">
      <c r="A13" s="9">
        <v>5</v>
      </c>
      <c r="B13" s="11" t="s">
        <v>11</v>
      </c>
      <c r="C13" s="38">
        <v>0</v>
      </c>
      <c r="D13" s="38">
        <v>0</v>
      </c>
      <c r="E13" s="38">
        <v>1</v>
      </c>
      <c r="F13" s="38">
        <v>14</v>
      </c>
      <c r="G13" s="38">
        <v>4</v>
      </c>
      <c r="H13" s="17"/>
      <c r="I13" s="17">
        <v>2</v>
      </c>
      <c r="J13" s="17">
        <v>7</v>
      </c>
      <c r="K13" s="17">
        <v>21</v>
      </c>
      <c r="L13" s="17">
        <v>5</v>
      </c>
    </row>
    <row r="14" spans="1:12" ht="21.75" thickBot="1">
      <c r="A14" s="23"/>
      <c r="B14" s="21" t="s">
        <v>4</v>
      </c>
      <c r="C14" s="60">
        <f>C9+C10+C11+C12+C13</f>
        <v>3</v>
      </c>
      <c r="D14" s="60">
        <f>D9+D10+D11+D12+D13</f>
        <v>1</v>
      </c>
      <c r="E14" s="60" t="s">
        <v>116</v>
      </c>
      <c r="F14" s="60">
        <f>F9+F10+F11+F12+F13</f>
        <v>41</v>
      </c>
      <c r="G14" s="60">
        <f>G9+G10+G11+G12+G13</f>
        <v>6</v>
      </c>
      <c r="H14" s="22">
        <f>H9+H10+H11+H12+H13</f>
        <v>3</v>
      </c>
      <c r="I14" s="22">
        <f>I9+I10+I11+I12+I13</f>
        <v>5</v>
      </c>
      <c r="J14" s="22" t="s">
        <v>118</v>
      </c>
      <c r="K14" s="22">
        <f>K9+K10+K11+K12+K13</f>
        <v>84</v>
      </c>
      <c r="L14" s="22">
        <f>L9+L10+L11+L12+L13</f>
        <v>12</v>
      </c>
    </row>
    <row r="15" spans="1:12" ht="21.75" thickBot="1">
      <c r="A15" s="12"/>
      <c r="B15" s="13"/>
      <c r="C15" s="14"/>
      <c r="D15" s="14"/>
      <c r="E15" s="14"/>
      <c r="F15" s="14"/>
      <c r="G15" s="15">
        <f>C14+D14+F14+G14+17</f>
        <v>68</v>
      </c>
      <c r="H15" s="14"/>
      <c r="I15" s="14"/>
      <c r="J15" s="14"/>
      <c r="K15" s="14"/>
      <c r="L15" s="15">
        <f>H14+I14+43+K14+L14</f>
        <v>147</v>
      </c>
    </row>
    <row r="16" spans="1:12" ht="30" customHeight="1">
      <c r="A16" s="26" t="s">
        <v>13</v>
      </c>
      <c r="B16" s="27"/>
      <c r="C16" s="27"/>
      <c r="D16" s="27"/>
      <c r="E16" s="27"/>
      <c r="F16" s="16"/>
      <c r="G16" s="16"/>
      <c r="H16" s="16"/>
      <c r="I16" s="16"/>
      <c r="J16" s="16"/>
      <c r="K16" s="16"/>
      <c r="L16" s="16"/>
    </row>
    <row r="17" spans="1:12" ht="30" customHeight="1">
      <c r="A17" s="26" t="s">
        <v>32</v>
      </c>
      <c r="B17" s="27"/>
      <c r="C17" s="27"/>
      <c r="D17" s="27"/>
      <c r="E17" s="16"/>
      <c r="F17" s="16"/>
      <c r="G17" s="16"/>
      <c r="H17" s="16"/>
      <c r="I17" s="16"/>
      <c r="J17" s="16"/>
      <c r="K17" s="16"/>
      <c r="L17" s="16"/>
    </row>
  </sheetData>
  <mergeCells count="13">
    <mergeCell ref="A1:L1"/>
    <mergeCell ref="A2:L2"/>
    <mergeCell ref="A3:L3"/>
    <mergeCell ref="A4:L4"/>
    <mergeCell ref="A5:L5"/>
    <mergeCell ref="C7:D7"/>
    <mergeCell ref="E7:G7"/>
    <mergeCell ref="H7:I7"/>
    <mergeCell ref="J7:L7"/>
    <mergeCell ref="A6:A8"/>
    <mergeCell ref="B6:B8"/>
    <mergeCell ref="C6:G6"/>
    <mergeCell ref="H6:L6"/>
  </mergeCells>
  <printOptions horizontalCentered="1" verticalCentered="1"/>
  <pageMargins left="0.7" right="0.7" top="0.5" bottom="0.5" header="0.3" footer="0.3"/>
  <pageSetup paperSize="9" scale="75" orientation="landscape"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topLeftCell="A73" zoomScale="70" zoomScaleNormal="70" workbookViewId="0">
      <selection activeCell="C88" sqref="C88"/>
    </sheetView>
  </sheetViews>
  <sheetFormatPr defaultRowHeight="15"/>
  <cols>
    <col min="1" max="1" width="10.28515625" customWidth="1"/>
    <col min="2" max="2" width="62.140625" customWidth="1"/>
    <col min="3" max="3" width="19.7109375" customWidth="1"/>
    <col min="4" max="4" width="28.7109375" customWidth="1"/>
    <col min="5" max="5" width="84" hidden="1" customWidth="1"/>
    <col min="6" max="6" width="15.7109375" hidden="1" customWidth="1"/>
    <col min="7" max="8" width="28.7109375" hidden="1" customWidth="1"/>
    <col min="9" max="9" width="65" hidden="1" customWidth="1"/>
    <col min="10" max="10" width="82.7109375" customWidth="1"/>
    <col min="11" max="11" width="24.42578125" hidden="1" customWidth="1"/>
    <col min="12" max="12" width="24.5703125" hidden="1" customWidth="1"/>
    <col min="13" max="13" width="24.28515625" hidden="1" customWidth="1"/>
    <col min="14" max="16" width="28.7109375" hidden="1" customWidth="1"/>
    <col min="17" max="18" width="28.7109375" customWidth="1"/>
    <col min="19" max="19" width="21" customWidth="1"/>
    <col min="20" max="20" width="25.42578125" customWidth="1"/>
    <col min="21" max="21" width="37.42578125" customWidth="1"/>
    <col min="22" max="24" width="24.28515625" customWidth="1"/>
    <col min="25" max="25" width="16.42578125" hidden="1" customWidth="1"/>
  </cols>
  <sheetData>
    <row r="1" spans="1:25" ht="24" customHeight="1">
      <c r="A1" s="49" t="s">
        <v>100</v>
      </c>
      <c r="B1" s="50"/>
      <c r="C1" s="51"/>
      <c r="D1" s="51"/>
      <c r="E1" s="51"/>
      <c r="F1" s="51"/>
      <c r="G1" s="51" t="s">
        <v>55</v>
      </c>
      <c r="H1" s="51"/>
      <c r="I1" s="51"/>
      <c r="J1" s="52"/>
      <c r="K1" s="62"/>
      <c r="L1" s="62"/>
      <c r="M1" s="62"/>
      <c r="N1" s="53"/>
      <c r="O1" s="63"/>
      <c r="P1" s="53"/>
      <c r="Q1" s="53"/>
      <c r="R1" s="53"/>
      <c r="S1" s="53"/>
      <c r="T1" s="53"/>
      <c r="U1" s="53"/>
      <c r="V1" s="52"/>
      <c r="W1" s="52"/>
      <c r="X1" s="52"/>
      <c r="Y1" s="51"/>
    </row>
    <row r="2" spans="1:25">
      <c r="A2" s="54"/>
      <c r="B2" s="50"/>
      <c r="C2" s="51"/>
      <c r="D2" s="51"/>
      <c r="E2" s="51"/>
      <c r="F2" s="51"/>
      <c r="G2" s="51"/>
      <c r="H2" s="51"/>
      <c r="I2" s="51"/>
      <c r="J2" s="52"/>
      <c r="K2" s="62"/>
      <c r="L2" s="62"/>
      <c r="M2" s="62"/>
      <c r="N2" s="53"/>
      <c r="O2" s="63"/>
      <c r="P2" s="53"/>
      <c r="Q2" s="53"/>
      <c r="R2" s="53"/>
      <c r="S2" s="53"/>
      <c r="T2" s="53"/>
      <c r="U2" s="53"/>
      <c r="V2" s="52"/>
      <c r="W2" s="52"/>
      <c r="X2" s="52"/>
      <c r="Y2" s="51"/>
    </row>
    <row r="3" spans="1:25" ht="18">
      <c r="A3" s="295"/>
      <c r="B3" s="296"/>
      <c r="C3" s="296"/>
      <c r="D3" s="296"/>
      <c r="E3" s="296"/>
      <c r="F3" s="296"/>
      <c r="G3" s="296"/>
      <c r="H3" s="296"/>
      <c r="I3" s="296"/>
      <c r="J3" s="296"/>
      <c r="K3" s="296"/>
      <c r="L3" s="296"/>
      <c r="M3" s="296"/>
      <c r="N3" s="296"/>
      <c r="O3" s="296"/>
      <c r="P3" s="296"/>
      <c r="Q3" s="296"/>
      <c r="R3" s="296"/>
      <c r="S3" s="296"/>
      <c r="T3" s="296"/>
      <c r="U3" s="296"/>
      <c r="V3" s="296"/>
      <c r="W3" s="61"/>
      <c r="X3" s="61"/>
      <c r="Y3" s="51"/>
    </row>
    <row r="4" spans="1:25" ht="18">
      <c r="A4" s="297"/>
      <c r="B4" s="298"/>
      <c r="C4" s="298"/>
      <c r="D4" s="298"/>
      <c r="E4" s="298"/>
      <c r="F4" s="298"/>
      <c r="G4" s="298"/>
      <c r="H4" s="298"/>
      <c r="I4" s="298"/>
      <c r="J4" s="298"/>
      <c r="K4" s="298"/>
      <c r="L4" s="298"/>
      <c r="M4" s="298"/>
      <c r="N4" s="298"/>
      <c r="O4" s="298"/>
      <c r="P4" s="298"/>
      <c r="Q4" s="298"/>
      <c r="R4" s="298"/>
      <c r="S4" s="298"/>
      <c r="T4" s="298"/>
      <c r="U4" s="298"/>
      <c r="V4" s="298"/>
      <c r="W4" s="61"/>
      <c r="X4" s="61"/>
      <c r="Y4" s="51"/>
    </row>
    <row r="5" spans="1:25" ht="31.15" customHeight="1">
      <c r="A5" s="48">
        <v>1</v>
      </c>
      <c r="B5" s="48">
        <v>2</v>
      </c>
      <c r="C5" s="48">
        <f>B5+1</f>
        <v>3</v>
      </c>
      <c r="D5" s="48">
        <f t="shared" ref="D5:Y5" si="0">C5+1</f>
        <v>4</v>
      </c>
      <c r="E5" s="48">
        <f t="shared" si="0"/>
        <v>5</v>
      </c>
      <c r="F5" s="48">
        <f t="shared" si="0"/>
        <v>6</v>
      </c>
      <c r="G5" s="48">
        <f t="shared" si="0"/>
        <v>7</v>
      </c>
      <c r="H5" s="48">
        <f t="shared" si="0"/>
        <v>8</v>
      </c>
      <c r="I5" s="48">
        <f t="shared" si="0"/>
        <v>9</v>
      </c>
      <c r="J5" s="48">
        <v>5</v>
      </c>
      <c r="K5" s="48">
        <f t="shared" si="0"/>
        <v>6</v>
      </c>
      <c r="L5" s="48">
        <f t="shared" si="0"/>
        <v>7</v>
      </c>
      <c r="M5" s="48">
        <f t="shared" si="0"/>
        <v>8</v>
      </c>
      <c r="N5" s="48">
        <f t="shared" si="0"/>
        <v>9</v>
      </c>
      <c r="O5" s="48">
        <f t="shared" si="0"/>
        <v>10</v>
      </c>
      <c r="P5" s="48">
        <f t="shared" si="0"/>
        <v>11</v>
      </c>
      <c r="Q5" s="48">
        <v>6</v>
      </c>
      <c r="R5" s="48">
        <f t="shared" si="0"/>
        <v>7</v>
      </c>
      <c r="S5" s="48">
        <f t="shared" si="0"/>
        <v>8</v>
      </c>
      <c r="T5" s="48">
        <f t="shared" si="0"/>
        <v>9</v>
      </c>
      <c r="U5" s="48">
        <v>10</v>
      </c>
      <c r="V5" s="48">
        <f t="shared" ref="V5:X5" si="1">U5+1</f>
        <v>11</v>
      </c>
      <c r="W5" s="48">
        <f t="shared" si="1"/>
        <v>12</v>
      </c>
      <c r="X5" s="48">
        <f t="shared" si="1"/>
        <v>13</v>
      </c>
      <c r="Y5" s="48">
        <f t="shared" si="0"/>
        <v>14</v>
      </c>
    </row>
    <row r="6" spans="1:25" ht="91.15" customHeight="1">
      <c r="A6" s="70" t="s">
        <v>15</v>
      </c>
      <c r="B6" s="71" t="s">
        <v>16</v>
      </c>
      <c r="C6" s="72" t="s">
        <v>17</v>
      </c>
      <c r="D6" s="72" t="s">
        <v>18</v>
      </c>
      <c r="E6" s="73" t="s">
        <v>56</v>
      </c>
      <c r="F6" s="73"/>
      <c r="G6" s="299" t="s">
        <v>57</v>
      </c>
      <c r="H6" s="300"/>
      <c r="I6" s="301"/>
      <c r="J6" s="72" t="s">
        <v>19</v>
      </c>
      <c r="K6" s="55" t="s">
        <v>20</v>
      </c>
      <c r="L6" s="55" t="s">
        <v>21</v>
      </c>
      <c r="M6" s="55" t="s">
        <v>22</v>
      </c>
      <c r="N6" s="56" t="s">
        <v>23</v>
      </c>
      <c r="O6" s="56" t="s">
        <v>58</v>
      </c>
      <c r="P6" s="56" t="s">
        <v>59</v>
      </c>
      <c r="Q6" s="55" t="s">
        <v>20</v>
      </c>
      <c r="R6" s="55" t="s">
        <v>21</v>
      </c>
      <c r="S6" s="55" t="s">
        <v>22</v>
      </c>
      <c r="T6" s="56" t="s">
        <v>23</v>
      </c>
      <c r="U6" s="55" t="s">
        <v>54</v>
      </c>
      <c r="V6" s="74" t="s">
        <v>44</v>
      </c>
      <c r="W6" s="74" t="s">
        <v>45</v>
      </c>
      <c r="X6" s="74" t="s">
        <v>46</v>
      </c>
      <c r="Y6" s="57" t="s">
        <v>27</v>
      </c>
    </row>
    <row r="7" spans="1:25" ht="93.75">
      <c r="A7" s="76">
        <v>1</v>
      </c>
      <c r="B7" s="79" t="s">
        <v>121</v>
      </c>
      <c r="C7" s="82">
        <v>45839</v>
      </c>
      <c r="D7" s="79" t="s">
        <v>7</v>
      </c>
      <c r="E7" s="64"/>
      <c r="F7" s="64"/>
      <c r="G7" s="64"/>
      <c r="H7" s="64"/>
      <c r="I7" s="64"/>
      <c r="J7" s="79" t="s">
        <v>122</v>
      </c>
      <c r="K7" s="66"/>
      <c r="L7" s="66"/>
      <c r="M7" s="67"/>
      <c r="N7" s="68"/>
      <c r="O7" s="75"/>
      <c r="P7" s="68"/>
      <c r="Q7" s="80" t="s">
        <v>290</v>
      </c>
      <c r="R7" s="80" t="s">
        <v>98</v>
      </c>
      <c r="S7" s="81" t="s">
        <v>98</v>
      </c>
      <c r="T7" s="80" t="s">
        <v>291</v>
      </c>
      <c r="U7" s="80" t="s">
        <v>292</v>
      </c>
      <c r="V7" s="77" t="s">
        <v>52</v>
      </c>
      <c r="W7" s="77" t="s">
        <v>90</v>
      </c>
      <c r="X7" s="77" t="s">
        <v>123</v>
      </c>
      <c r="Y7" s="69"/>
    </row>
    <row r="8" spans="1:25" ht="131.25">
      <c r="A8" s="76">
        <v>2</v>
      </c>
      <c r="B8" s="79" t="s">
        <v>124</v>
      </c>
      <c r="C8" s="82">
        <v>45839</v>
      </c>
      <c r="D8" s="79" t="s">
        <v>24</v>
      </c>
      <c r="E8" s="64"/>
      <c r="F8" s="64"/>
      <c r="G8" s="64"/>
      <c r="H8" s="64"/>
      <c r="I8" s="64"/>
      <c r="J8" s="79" t="s">
        <v>125</v>
      </c>
      <c r="K8" s="66"/>
      <c r="L8" s="66"/>
      <c r="M8" s="67"/>
      <c r="N8" s="68"/>
      <c r="O8" s="75"/>
      <c r="P8" s="68"/>
      <c r="Q8" s="80" t="s">
        <v>324</v>
      </c>
      <c r="R8" s="80" t="s">
        <v>325</v>
      </c>
      <c r="S8" s="81" t="s">
        <v>325</v>
      </c>
      <c r="T8" s="80" t="s">
        <v>326</v>
      </c>
      <c r="U8" s="80">
        <v>100000</v>
      </c>
      <c r="V8" s="77" t="s">
        <v>12</v>
      </c>
      <c r="W8" s="77" t="s">
        <v>12</v>
      </c>
      <c r="X8" s="77" t="s">
        <v>126</v>
      </c>
      <c r="Y8" s="69"/>
    </row>
    <row r="9" spans="1:25" ht="112.5">
      <c r="A9" s="76">
        <v>3</v>
      </c>
      <c r="B9" s="79" t="s">
        <v>127</v>
      </c>
      <c r="C9" s="82">
        <v>45841</v>
      </c>
      <c r="D9" s="79" t="s">
        <v>7</v>
      </c>
      <c r="E9" s="64"/>
      <c r="F9" s="64"/>
      <c r="G9" s="64"/>
      <c r="H9" s="64"/>
      <c r="I9" s="64"/>
      <c r="J9" s="79" t="s">
        <v>128</v>
      </c>
      <c r="K9" s="66"/>
      <c r="L9" s="66"/>
      <c r="M9" s="67"/>
      <c r="N9" s="68"/>
      <c r="O9" s="75"/>
      <c r="P9" s="68"/>
      <c r="Q9" s="80" t="s">
        <v>290</v>
      </c>
      <c r="R9" s="80" t="s">
        <v>98</v>
      </c>
      <c r="S9" s="81" t="s">
        <v>98</v>
      </c>
      <c r="T9" s="80" t="s">
        <v>293</v>
      </c>
      <c r="U9" s="80" t="s">
        <v>294</v>
      </c>
      <c r="V9" s="77" t="s">
        <v>52</v>
      </c>
      <c r="W9" s="77" t="s">
        <v>82</v>
      </c>
      <c r="X9" s="77" t="s">
        <v>82</v>
      </c>
      <c r="Y9" s="69"/>
    </row>
    <row r="10" spans="1:25" ht="90">
      <c r="A10" s="76">
        <v>4</v>
      </c>
      <c r="B10" s="79" t="s">
        <v>129</v>
      </c>
      <c r="C10" s="82">
        <v>45843</v>
      </c>
      <c r="D10" s="79" t="s">
        <v>7</v>
      </c>
      <c r="E10" s="64"/>
      <c r="F10" s="64"/>
      <c r="G10" s="64"/>
      <c r="H10" s="64"/>
      <c r="I10" s="64"/>
      <c r="J10" s="79" t="s">
        <v>130</v>
      </c>
      <c r="K10" s="66"/>
      <c r="L10" s="66"/>
      <c r="M10" s="67"/>
      <c r="N10" s="68"/>
      <c r="O10" s="75"/>
      <c r="P10" s="68"/>
      <c r="Q10" s="80" t="s">
        <v>99</v>
      </c>
      <c r="R10" s="80" t="s">
        <v>325</v>
      </c>
      <c r="S10" s="81" t="s">
        <v>325</v>
      </c>
      <c r="T10" s="80" t="s">
        <v>327</v>
      </c>
      <c r="U10" s="80" t="s">
        <v>325</v>
      </c>
      <c r="V10" s="77" t="s">
        <v>12</v>
      </c>
      <c r="W10" s="77" t="s">
        <v>47</v>
      </c>
      <c r="X10" s="77" t="s">
        <v>94</v>
      </c>
      <c r="Y10" s="69"/>
    </row>
    <row r="11" spans="1:25" ht="37.5">
      <c r="A11" s="76">
        <v>5</v>
      </c>
      <c r="B11" s="79" t="s">
        <v>131</v>
      </c>
      <c r="C11" s="82">
        <v>45843</v>
      </c>
      <c r="D11" s="79" t="s">
        <v>24</v>
      </c>
      <c r="E11" s="64"/>
      <c r="F11" s="64"/>
      <c r="G11" s="64"/>
      <c r="H11" s="64"/>
      <c r="I11" s="64"/>
      <c r="J11" s="79" t="s">
        <v>132</v>
      </c>
      <c r="K11" s="66"/>
      <c r="L11" s="66"/>
      <c r="M11" s="67"/>
      <c r="N11" s="68"/>
      <c r="O11" s="75"/>
      <c r="P11" s="68"/>
      <c r="Q11" s="80" t="s">
        <v>307</v>
      </c>
      <c r="R11" s="80" t="s">
        <v>98</v>
      </c>
      <c r="S11" s="81" t="s">
        <v>98</v>
      </c>
      <c r="T11" s="80" t="s">
        <v>98</v>
      </c>
      <c r="U11" s="80" t="s">
        <v>98</v>
      </c>
      <c r="V11" s="77" t="s">
        <v>10</v>
      </c>
      <c r="W11" s="77" t="s">
        <v>10</v>
      </c>
      <c r="X11" s="77" t="s">
        <v>96</v>
      </c>
      <c r="Y11" s="69"/>
    </row>
    <row r="12" spans="1:25" ht="131.25">
      <c r="A12" s="76">
        <v>6</v>
      </c>
      <c r="B12" s="79" t="s">
        <v>133</v>
      </c>
      <c r="C12" s="82">
        <v>45845</v>
      </c>
      <c r="D12" s="79" t="s">
        <v>7</v>
      </c>
      <c r="E12" s="64"/>
      <c r="F12" s="64"/>
      <c r="G12" s="64"/>
      <c r="H12" s="64"/>
      <c r="I12" s="64"/>
      <c r="J12" s="79" t="s">
        <v>134</v>
      </c>
      <c r="K12" s="66"/>
      <c r="L12" s="66"/>
      <c r="M12" s="67"/>
      <c r="N12" s="68"/>
      <c r="O12" s="75"/>
      <c r="P12" s="68"/>
      <c r="Q12" s="80" t="s">
        <v>99</v>
      </c>
      <c r="R12" s="80" t="s">
        <v>325</v>
      </c>
      <c r="S12" s="81" t="s">
        <v>325</v>
      </c>
      <c r="T12" s="80" t="s">
        <v>328</v>
      </c>
      <c r="U12" s="80" t="s">
        <v>329</v>
      </c>
      <c r="V12" s="77" t="s">
        <v>12</v>
      </c>
      <c r="W12" s="77" t="s">
        <v>97</v>
      </c>
      <c r="X12" s="77" t="s">
        <v>49</v>
      </c>
      <c r="Y12" s="69"/>
    </row>
    <row r="13" spans="1:25" ht="135">
      <c r="A13" s="76">
        <v>7</v>
      </c>
      <c r="B13" s="79" t="s">
        <v>135</v>
      </c>
      <c r="C13" s="82">
        <v>45848</v>
      </c>
      <c r="D13" s="79" t="s">
        <v>26</v>
      </c>
      <c r="E13" s="64"/>
      <c r="F13" s="64"/>
      <c r="G13" s="64"/>
      <c r="H13" s="64"/>
      <c r="I13" s="64"/>
      <c r="J13" s="79" t="s">
        <v>136</v>
      </c>
      <c r="K13" s="66"/>
      <c r="L13" s="66"/>
      <c r="M13" s="67"/>
      <c r="N13" s="68"/>
      <c r="O13" s="75"/>
      <c r="P13" s="68"/>
      <c r="Q13" s="80" t="s">
        <v>99</v>
      </c>
      <c r="R13" s="80" t="s">
        <v>98</v>
      </c>
      <c r="S13" s="81" t="s">
        <v>98</v>
      </c>
      <c r="T13" s="80" t="s">
        <v>330</v>
      </c>
      <c r="U13" s="80" t="s">
        <v>318</v>
      </c>
      <c r="V13" s="77" t="s">
        <v>12</v>
      </c>
      <c r="W13" s="77" t="s">
        <v>51</v>
      </c>
      <c r="X13" s="77" t="s">
        <v>137</v>
      </c>
      <c r="Y13" s="69"/>
    </row>
    <row r="14" spans="1:25" ht="131.25">
      <c r="A14" s="76">
        <v>8</v>
      </c>
      <c r="B14" s="79" t="s">
        <v>138</v>
      </c>
      <c r="C14" s="82">
        <v>45848</v>
      </c>
      <c r="D14" s="79" t="s">
        <v>24</v>
      </c>
      <c r="E14" s="64"/>
      <c r="F14" s="64"/>
      <c r="G14" s="64"/>
      <c r="H14" s="64"/>
      <c r="I14" s="64"/>
      <c r="J14" s="79" t="s">
        <v>139</v>
      </c>
      <c r="K14" s="66"/>
      <c r="L14" s="66"/>
      <c r="M14" s="67"/>
      <c r="N14" s="68"/>
      <c r="O14" s="75"/>
      <c r="P14" s="68"/>
      <c r="Q14" s="80" t="s">
        <v>99</v>
      </c>
      <c r="R14" s="80" t="s">
        <v>98</v>
      </c>
      <c r="S14" s="81" t="s">
        <v>98</v>
      </c>
      <c r="T14" s="80" t="s">
        <v>331</v>
      </c>
      <c r="U14" s="80" t="s">
        <v>318</v>
      </c>
      <c r="V14" s="77" t="s">
        <v>12</v>
      </c>
      <c r="W14" s="77" t="s">
        <v>51</v>
      </c>
      <c r="X14" s="77" t="s">
        <v>140</v>
      </c>
      <c r="Y14" s="69"/>
    </row>
    <row r="15" spans="1:25" ht="75">
      <c r="A15" s="76">
        <v>9</v>
      </c>
      <c r="B15" s="79" t="s">
        <v>141</v>
      </c>
      <c r="C15" s="82">
        <v>45848</v>
      </c>
      <c r="D15" s="79" t="s">
        <v>26</v>
      </c>
      <c r="E15" s="64"/>
      <c r="F15" s="64"/>
      <c r="G15" s="64"/>
      <c r="H15" s="64"/>
      <c r="I15" s="64"/>
      <c r="J15" s="79" t="s">
        <v>142</v>
      </c>
      <c r="K15" s="66"/>
      <c r="L15" s="66"/>
      <c r="M15" s="67"/>
      <c r="N15" s="68"/>
      <c r="O15" s="75"/>
      <c r="P15" s="68"/>
      <c r="Q15" s="80" t="s">
        <v>99</v>
      </c>
      <c r="R15" s="80" t="s">
        <v>98</v>
      </c>
      <c r="S15" s="81" t="s">
        <v>98</v>
      </c>
      <c r="T15" s="80" t="s">
        <v>355</v>
      </c>
      <c r="U15" s="80" t="s">
        <v>98</v>
      </c>
      <c r="V15" s="77" t="s">
        <v>11</v>
      </c>
      <c r="W15" s="77" t="s">
        <v>61</v>
      </c>
      <c r="X15" s="77" t="s">
        <v>143</v>
      </c>
      <c r="Y15" s="69"/>
    </row>
    <row r="16" spans="1:25" ht="131.25">
      <c r="A16" s="76">
        <v>10</v>
      </c>
      <c r="B16" s="79" t="s">
        <v>144</v>
      </c>
      <c r="C16" s="82">
        <v>45845</v>
      </c>
      <c r="D16" s="79" t="s">
        <v>145</v>
      </c>
      <c r="E16" s="64"/>
      <c r="F16" s="64"/>
      <c r="G16" s="64"/>
      <c r="H16" s="64"/>
      <c r="I16" s="64"/>
      <c r="J16" s="79" t="s">
        <v>146</v>
      </c>
      <c r="K16" s="66"/>
      <c r="L16" s="66"/>
      <c r="M16" s="67"/>
      <c r="N16" s="68"/>
      <c r="O16" s="75"/>
      <c r="P16" s="68"/>
      <c r="Q16" s="80" t="s">
        <v>99</v>
      </c>
      <c r="R16" s="80" t="s">
        <v>98</v>
      </c>
      <c r="S16" s="81" t="s">
        <v>98</v>
      </c>
      <c r="T16" s="80" t="s">
        <v>332</v>
      </c>
      <c r="U16" s="80" t="s">
        <v>98</v>
      </c>
      <c r="V16" s="77" t="s">
        <v>12</v>
      </c>
      <c r="W16" s="77" t="s">
        <v>51</v>
      </c>
      <c r="X16" s="77" t="s">
        <v>53</v>
      </c>
      <c r="Y16" s="69"/>
    </row>
    <row r="17" spans="1:25" ht="93.75">
      <c r="A17" s="76">
        <v>11</v>
      </c>
      <c r="B17" s="79" t="s">
        <v>147</v>
      </c>
      <c r="C17" s="82">
        <v>45846</v>
      </c>
      <c r="D17" s="79" t="s">
        <v>7</v>
      </c>
      <c r="E17" s="64"/>
      <c r="F17" s="64"/>
      <c r="G17" s="64"/>
      <c r="H17" s="64"/>
      <c r="I17" s="64"/>
      <c r="J17" s="79" t="s">
        <v>148</v>
      </c>
      <c r="K17" s="66"/>
      <c r="L17" s="66"/>
      <c r="M17" s="67"/>
      <c r="N17" s="68"/>
      <c r="O17" s="75"/>
      <c r="P17" s="68"/>
      <c r="Q17" s="80" t="s">
        <v>99</v>
      </c>
      <c r="R17" s="80" t="s">
        <v>325</v>
      </c>
      <c r="S17" s="81" t="s">
        <v>325</v>
      </c>
      <c r="T17" s="80" t="s">
        <v>333</v>
      </c>
      <c r="U17" s="80" t="s">
        <v>318</v>
      </c>
      <c r="V17" s="77" t="s">
        <v>12</v>
      </c>
      <c r="W17" s="77" t="s">
        <v>12</v>
      </c>
      <c r="X17" s="77" t="s">
        <v>149</v>
      </c>
      <c r="Y17" s="69"/>
    </row>
    <row r="18" spans="1:25" ht="131.25">
      <c r="A18" s="76">
        <v>12</v>
      </c>
      <c r="B18" s="79" t="s">
        <v>150</v>
      </c>
      <c r="C18" s="82">
        <v>45856</v>
      </c>
      <c r="D18" s="79" t="s">
        <v>151</v>
      </c>
      <c r="E18" s="64"/>
      <c r="F18" s="64"/>
      <c r="G18" s="64"/>
      <c r="H18" s="64"/>
      <c r="I18" s="64"/>
      <c r="J18" s="79" t="s">
        <v>152</v>
      </c>
      <c r="K18" s="66"/>
      <c r="L18" s="66"/>
      <c r="M18" s="67"/>
      <c r="N18" s="68"/>
      <c r="O18" s="75"/>
      <c r="P18" s="68"/>
      <c r="Q18" s="80" t="s">
        <v>99</v>
      </c>
      <c r="R18" s="80" t="s">
        <v>325</v>
      </c>
      <c r="S18" s="81" t="s">
        <v>325</v>
      </c>
      <c r="T18" s="80" t="s">
        <v>334</v>
      </c>
      <c r="U18" s="80" t="s">
        <v>318</v>
      </c>
      <c r="V18" s="77" t="s">
        <v>12</v>
      </c>
      <c r="W18" s="77" t="s">
        <v>49</v>
      </c>
      <c r="X18" s="77" t="s">
        <v>97</v>
      </c>
      <c r="Y18" s="69"/>
    </row>
    <row r="19" spans="1:25" ht="112.5">
      <c r="A19" s="76">
        <v>13</v>
      </c>
      <c r="B19" s="79" t="s">
        <v>153</v>
      </c>
      <c r="C19" s="82">
        <v>45857</v>
      </c>
      <c r="D19" s="79" t="s">
        <v>7</v>
      </c>
      <c r="E19" s="64"/>
      <c r="F19" s="64"/>
      <c r="G19" s="64"/>
      <c r="H19" s="64"/>
      <c r="I19" s="64"/>
      <c r="J19" s="79" t="s">
        <v>154</v>
      </c>
      <c r="K19" s="66"/>
      <c r="L19" s="66"/>
      <c r="M19" s="67"/>
      <c r="N19" s="68"/>
      <c r="O19" s="75"/>
      <c r="P19" s="68"/>
      <c r="Q19" s="80" t="s">
        <v>356</v>
      </c>
      <c r="R19" s="80" t="s">
        <v>357</v>
      </c>
      <c r="S19" s="81" t="s">
        <v>358</v>
      </c>
      <c r="T19" s="80" t="s">
        <v>359</v>
      </c>
      <c r="U19" s="80" t="s">
        <v>360</v>
      </c>
      <c r="V19" s="77" t="s">
        <v>11</v>
      </c>
      <c r="W19" s="77" t="s">
        <v>61</v>
      </c>
      <c r="X19" s="77" t="s">
        <v>155</v>
      </c>
      <c r="Y19" s="69"/>
    </row>
    <row r="20" spans="1:25" ht="112.5">
      <c r="A20" s="76">
        <v>14</v>
      </c>
      <c r="B20" s="79" t="s">
        <v>156</v>
      </c>
      <c r="C20" s="82">
        <v>45857</v>
      </c>
      <c r="D20" s="79" t="s">
        <v>7</v>
      </c>
      <c r="E20" s="64"/>
      <c r="F20" s="64"/>
      <c r="G20" s="64"/>
      <c r="H20" s="64"/>
      <c r="I20" s="64"/>
      <c r="J20" s="79" t="s">
        <v>157</v>
      </c>
      <c r="K20" s="66"/>
      <c r="L20" s="66"/>
      <c r="M20" s="67"/>
      <c r="N20" s="68"/>
      <c r="O20" s="75"/>
      <c r="P20" s="68"/>
      <c r="Q20" s="80" t="s">
        <v>99</v>
      </c>
      <c r="R20" s="80" t="s">
        <v>325</v>
      </c>
      <c r="S20" s="81" t="s">
        <v>325</v>
      </c>
      <c r="T20" s="80" t="s">
        <v>335</v>
      </c>
      <c r="U20" s="80" t="s">
        <v>336</v>
      </c>
      <c r="V20" s="77" t="s">
        <v>12</v>
      </c>
      <c r="W20" s="77" t="s">
        <v>47</v>
      </c>
      <c r="X20" s="77" t="s">
        <v>86</v>
      </c>
      <c r="Y20" s="69"/>
    </row>
    <row r="21" spans="1:25" ht="93.75">
      <c r="A21" s="76">
        <v>15</v>
      </c>
      <c r="B21" s="79" t="s">
        <v>158</v>
      </c>
      <c r="C21" s="82">
        <v>45858</v>
      </c>
      <c r="D21" s="79" t="s">
        <v>26</v>
      </c>
      <c r="E21" s="64"/>
      <c r="F21" s="64"/>
      <c r="G21" s="64"/>
      <c r="H21" s="64"/>
      <c r="I21" s="64"/>
      <c r="J21" s="79" t="s">
        <v>159</v>
      </c>
      <c r="K21" s="66"/>
      <c r="L21" s="66"/>
      <c r="M21" s="67"/>
      <c r="N21" s="68"/>
      <c r="O21" s="75"/>
      <c r="P21" s="68"/>
      <c r="Q21" s="80" t="s">
        <v>99</v>
      </c>
      <c r="R21" s="80" t="s">
        <v>325</v>
      </c>
      <c r="S21" s="81" t="s">
        <v>325</v>
      </c>
      <c r="T21" s="80" t="s">
        <v>337</v>
      </c>
      <c r="U21" s="80" t="s">
        <v>318</v>
      </c>
      <c r="V21" s="77" t="s">
        <v>12</v>
      </c>
      <c r="W21" s="77" t="s">
        <v>49</v>
      </c>
      <c r="X21" s="77" t="s">
        <v>92</v>
      </c>
      <c r="Y21" s="69"/>
    </row>
    <row r="22" spans="1:25" ht="131.25">
      <c r="A22" s="76">
        <v>16</v>
      </c>
      <c r="B22" s="79" t="s">
        <v>160</v>
      </c>
      <c r="C22" s="82">
        <v>45865</v>
      </c>
      <c r="D22" s="79" t="s">
        <v>7</v>
      </c>
      <c r="E22" s="64"/>
      <c r="F22" s="64"/>
      <c r="G22" s="64"/>
      <c r="H22" s="64"/>
      <c r="I22" s="64"/>
      <c r="J22" s="79" t="s">
        <v>161</v>
      </c>
      <c r="K22" s="66"/>
      <c r="L22" s="66"/>
      <c r="M22" s="67"/>
      <c r="N22" s="68"/>
      <c r="O22" s="75"/>
      <c r="P22" s="68"/>
      <c r="Q22" s="80" t="s">
        <v>99</v>
      </c>
      <c r="R22" s="80" t="s">
        <v>98</v>
      </c>
      <c r="S22" s="81" t="s">
        <v>98</v>
      </c>
      <c r="T22" s="80" t="s">
        <v>361</v>
      </c>
      <c r="U22" s="80" t="s">
        <v>362</v>
      </c>
      <c r="V22" s="77" t="s">
        <v>11</v>
      </c>
      <c r="W22" s="77" t="s">
        <v>61</v>
      </c>
      <c r="X22" s="77" t="s">
        <v>162</v>
      </c>
      <c r="Y22" s="69"/>
    </row>
    <row r="23" spans="1:25" ht="131.25">
      <c r="A23" s="76">
        <v>17</v>
      </c>
      <c r="B23" s="79" t="s">
        <v>163</v>
      </c>
      <c r="C23" s="82">
        <v>45865</v>
      </c>
      <c r="D23" s="79" t="s">
        <v>7</v>
      </c>
      <c r="E23" s="64"/>
      <c r="F23" s="64"/>
      <c r="G23" s="64"/>
      <c r="H23" s="64"/>
      <c r="I23" s="64"/>
      <c r="J23" s="79" t="s">
        <v>164</v>
      </c>
      <c r="K23" s="66"/>
      <c r="L23" s="66"/>
      <c r="M23" s="67"/>
      <c r="N23" s="68"/>
      <c r="O23" s="75"/>
      <c r="P23" s="68"/>
      <c r="Q23" s="80" t="s">
        <v>99</v>
      </c>
      <c r="R23" s="80" t="s">
        <v>98</v>
      </c>
      <c r="S23" s="81" t="s">
        <v>98</v>
      </c>
      <c r="T23" s="80" t="s">
        <v>338</v>
      </c>
      <c r="U23" s="80" t="s">
        <v>339</v>
      </c>
      <c r="V23" s="77" t="s">
        <v>12</v>
      </c>
      <c r="W23" s="77" t="s">
        <v>51</v>
      </c>
      <c r="X23" s="77" t="s">
        <v>53</v>
      </c>
      <c r="Y23" s="69"/>
    </row>
    <row r="24" spans="1:25" ht="135">
      <c r="A24" s="76">
        <v>18</v>
      </c>
      <c r="B24" s="79" t="s">
        <v>165</v>
      </c>
      <c r="C24" s="82">
        <v>45866</v>
      </c>
      <c r="D24" s="79" t="s">
        <v>7</v>
      </c>
      <c r="E24" s="64"/>
      <c r="F24" s="64"/>
      <c r="G24" s="64"/>
      <c r="H24" s="64"/>
      <c r="I24" s="64"/>
      <c r="J24" s="79" t="s">
        <v>166</v>
      </c>
      <c r="K24" s="66"/>
      <c r="L24" s="66"/>
      <c r="M24" s="67"/>
      <c r="N24" s="68"/>
      <c r="O24" s="75"/>
      <c r="P24" s="68"/>
      <c r="Q24" s="80" t="s">
        <v>363</v>
      </c>
      <c r="R24" s="80" t="s">
        <v>98</v>
      </c>
      <c r="S24" s="81" t="s">
        <v>98</v>
      </c>
      <c r="T24" s="80" t="s">
        <v>364</v>
      </c>
      <c r="U24" s="80" t="s">
        <v>365</v>
      </c>
      <c r="V24" s="77" t="s">
        <v>11</v>
      </c>
      <c r="W24" s="77" t="s">
        <v>11</v>
      </c>
      <c r="X24" s="77" t="s">
        <v>93</v>
      </c>
      <c r="Y24" s="69"/>
    </row>
    <row r="25" spans="1:25" ht="150">
      <c r="A25" s="76">
        <v>19</v>
      </c>
      <c r="B25" s="79" t="s">
        <v>167</v>
      </c>
      <c r="C25" s="82">
        <v>45866</v>
      </c>
      <c r="D25" s="79" t="s">
        <v>7</v>
      </c>
      <c r="E25" s="64"/>
      <c r="F25" s="64"/>
      <c r="G25" s="64"/>
      <c r="H25" s="64"/>
      <c r="I25" s="64"/>
      <c r="J25" s="79" t="s">
        <v>168</v>
      </c>
      <c r="K25" s="66"/>
      <c r="L25" s="66"/>
      <c r="M25" s="67"/>
      <c r="N25" s="68"/>
      <c r="O25" s="75"/>
      <c r="P25" s="68"/>
      <c r="Q25" s="80" t="s">
        <v>363</v>
      </c>
      <c r="R25" s="80" t="s">
        <v>98</v>
      </c>
      <c r="S25" s="81" t="s">
        <v>98</v>
      </c>
      <c r="T25" s="80" t="s">
        <v>366</v>
      </c>
      <c r="U25" s="80" t="s">
        <v>367</v>
      </c>
      <c r="V25" s="77" t="s">
        <v>11</v>
      </c>
      <c r="W25" s="77" t="s">
        <v>11</v>
      </c>
      <c r="X25" s="77" t="s">
        <v>169</v>
      </c>
      <c r="Y25" s="69"/>
    </row>
    <row r="26" spans="1:25" ht="150">
      <c r="A26" s="76">
        <v>20</v>
      </c>
      <c r="B26" s="79" t="s">
        <v>170</v>
      </c>
      <c r="C26" s="82">
        <v>45866</v>
      </c>
      <c r="D26" s="79" t="s">
        <v>7</v>
      </c>
      <c r="E26" s="64"/>
      <c r="F26" s="64"/>
      <c r="G26" s="64"/>
      <c r="H26" s="64"/>
      <c r="I26" s="64"/>
      <c r="J26" s="79" t="s">
        <v>171</v>
      </c>
      <c r="K26" s="66"/>
      <c r="L26" s="66"/>
      <c r="M26" s="67"/>
      <c r="N26" s="68"/>
      <c r="O26" s="75"/>
      <c r="P26" s="68"/>
      <c r="Q26" s="80" t="s">
        <v>99</v>
      </c>
      <c r="R26" s="80" t="s">
        <v>325</v>
      </c>
      <c r="S26" s="81" t="s">
        <v>325</v>
      </c>
      <c r="T26" s="80" t="s">
        <v>340</v>
      </c>
      <c r="U26" s="80" t="s">
        <v>318</v>
      </c>
      <c r="V26" s="77" t="s">
        <v>91</v>
      </c>
      <c r="W26" s="77" t="s">
        <v>91</v>
      </c>
      <c r="X26" s="77" t="s">
        <v>172</v>
      </c>
      <c r="Y26" s="69"/>
    </row>
    <row r="27" spans="1:25" ht="120">
      <c r="A27" s="76">
        <v>21</v>
      </c>
      <c r="B27" s="79" t="s">
        <v>173</v>
      </c>
      <c r="C27" s="82">
        <v>45867</v>
      </c>
      <c r="D27" s="79" t="s">
        <v>7</v>
      </c>
      <c r="E27" s="64"/>
      <c r="F27" s="64"/>
      <c r="G27" s="64"/>
      <c r="H27" s="64"/>
      <c r="I27" s="64"/>
      <c r="J27" s="79" t="s">
        <v>174</v>
      </c>
      <c r="K27" s="66"/>
      <c r="L27" s="66"/>
      <c r="M27" s="67"/>
      <c r="N27" s="68"/>
      <c r="O27" s="75"/>
      <c r="P27" s="68"/>
      <c r="Q27" s="80" t="s">
        <v>303</v>
      </c>
      <c r="R27" s="80" t="s">
        <v>98</v>
      </c>
      <c r="S27" s="81" t="s">
        <v>98</v>
      </c>
      <c r="T27" s="80" t="s">
        <v>368</v>
      </c>
      <c r="U27" s="80" t="s">
        <v>369</v>
      </c>
      <c r="V27" s="77" t="s">
        <v>11</v>
      </c>
      <c r="W27" s="77" t="s">
        <v>62</v>
      </c>
      <c r="X27" s="77" t="s">
        <v>85</v>
      </c>
      <c r="Y27" s="69"/>
    </row>
    <row r="28" spans="1:25" ht="112.5">
      <c r="A28" s="76">
        <v>22</v>
      </c>
      <c r="B28" s="79" t="s">
        <v>72</v>
      </c>
      <c r="C28" s="82" t="s">
        <v>175</v>
      </c>
      <c r="D28" s="79" t="s">
        <v>145</v>
      </c>
      <c r="E28" s="64"/>
      <c r="F28" s="64"/>
      <c r="G28" s="64"/>
      <c r="H28" s="64"/>
      <c r="I28" s="64"/>
      <c r="J28" s="79" t="s">
        <v>73</v>
      </c>
      <c r="K28" s="66"/>
      <c r="L28" s="66"/>
      <c r="M28" s="67"/>
      <c r="N28" s="68"/>
      <c r="O28" s="75"/>
      <c r="P28" s="68"/>
      <c r="Q28" s="80" t="s">
        <v>307</v>
      </c>
      <c r="R28" s="80" t="s">
        <v>98</v>
      </c>
      <c r="S28" s="81" t="s">
        <v>98</v>
      </c>
      <c r="T28" s="80" t="s">
        <v>98</v>
      </c>
      <c r="U28" s="80" t="s">
        <v>98</v>
      </c>
      <c r="V28" s="77" t="s">
        <v>81</v>
      </c>
      <c r="W28" s="77" t="s">
        <v>81</v>
      </c>
      <c r="X28" s="77" t="s">
        <v>87</v>
      </c>
      <c r="Y28" s="69"/>
    </row>
    <row r="29" spans="1:25" ht="56.25">
      <c r="A29" s="76">
        <v>23</v>
      </c>
      <c r="B29" s="79" t="s">
        <v>176</v>
      </c>
      <c r="C29" s="82">
        <v>45836</v>
      </c>
      <c r="D29" s="79" t="s">
        <v>7</v>
      </c>
      <c r="E29" s="64"/>
      <c r="F29" s="64"/>
      <c r="G29" s="64"/>
      <c r="H29" s="64"/>
      <c r="I29" s="64"/>
      <c r="J29" s="79" t="s">
        <v>177</v>
      </c>
      <c r="K29" s="66"/>
      <c r="L29" s="66"/>
      <c r="M29" s="67"/>
      <c r="N29" s="68"/>
      <c r="O29" s="75"/>
      <c r="P29" s="68"/>
      <c r="Q29" s="80" t="s">
        <v>99</v>
      </c>
      <c r="R29" s="80" t="s">
        <v>325</v>
      </c>
      <c r="S29" s="81" t="s">
        <v>325</v>
      </c>
      <c r="T29" s="80" t="s">
        <v>341</v>
      </c>
      <c r="U29" s="80" t="s">
        <v>318</v>
      </c>
      <c r="V29" s="77" t="s">
        <v>12</v>
      </c>
      <c r="W29" s="77" t="s">
        <v>49</v>
      </c>
      <c r="X29" s="77" t="s">
        <v>178</v>
      </c>
      <c r="Y29" s="69"/>
    </row>
    <row r="30" spans="1:25" ht="180">
      <c r="A30" s="76">
        <v>24</v>
      </c>
      <c r="B30" s="79" t="s">
        <v>179</v>
      </c>
      <c r="C30" s="82">
        <v>45836</v>
      </c>
      <c r="D30" s="79" t="s">
        <v>7</v>
      </c>
      <c r="E30" s="64"/>
      <c r="F30" s="64"/>
      <c r="G30" s="64"/>
      <c r="H30" s="64"/>
      <c r="I30" s="64"/>
      <c r="J30" s="79" t="s">
        <v>180</v>
      </c>
      <c r="K30" s="66"/>
      <c r="L30" s="66"/>
      <c r="M30" s="67"/>
      <c r="N30" s="68"/>
      <c r="O30" s="75"/>
      <c r="P30" s="68"/>
      <c r="Q30" s="80" t="s">
        <v>290</v>
      </c>
      <c r="R30" s="80" t="s">
        <v>98</v>
      </c>
      <c r="S30" s="81" t="s">
        <v>98</v>
      </c>
      <c r="T30" s="80" t="s">
        <v>295</v>
      </c>
      <c r="U30" s="80" t="s">
        <v>98</v>
      </c>
      <c r="V30" s="77" t="s">
        <v>52</v>
      </c>
      <c r="W30" s="77" t="s">
        <v>76</v>
      </c>
      <c r="X30" s="77" t="s">
        <v>88</v>
      </c>
      <c r="Y30" s="69"/>
    </row>
    <row r="31" spans="1:25" ht="112.5">
      <c r="A31" s="76">
        <v>25</v>
      </c>
      <c r="B31" s="79" t="s">
        <v>181</v>
      </c>
      <c r="C31" s="82">
        <v>45836</v>
      </c>
      <c r="D31" s="79" t="s">
        <v>24</v>
      </c>
      <c r="E31" s="64"/>
      <c r="F31" s="64"/>
      <c r="G31" s="64"/>
      <c r="H31" s="64"/>
      <c r="I31" s="64"/>
      <c r="J31" s="79" t="s">
        <v>182</v>
      </c>
      <c r="K31" s="66"/>
      <c r="L31" s="66"/>
      <c r="M31" s="67"/>
      <c r="N31" s="68"/>
      <c r="O31" s="75"/>
      <c r="P31" s="68"/>
      <c r="Q31" s="80" t="s">
        <v>392</v>
      </c>
      <c r="R31" s="80" t="s">
        <v>393</v>
      </c>
      <c r="S31" s="81" t="s">
        <v>393</v>
      </c>
      <c r="T31" s="80" t="s">
        <v>394</v>
      </c>
      <c r="U31" s="80" t="s">
        <v>395</v>
      </c>
      <c r="V31" s="77" t="s">
        <v>9</v>
      </c>
      <c r="W31" s="77" t="s">
        <v>188</v>
      </c>
      <c r="X31" s="77" t="s">
        <v>183</v>
      </c>
      <c r="Y31" s="69"/>
    </row>
    <row r="32" spans="1:25" ht="150">
      <c r="A32" s="76">
        <v>26</v>
      </c>
      <c r="B32" s="79" t="s">
        <v>184</v>
      </c>
      <c r="C32" s="82">
        <v>45837</v>
      </c>
      <c r="D32" s="79" t="s">
        <v>7</v>
      </c>
      <c r="E32" s="64"/>
      <c r="F32" s="64"/>
      <c r="G32" s="64"/>
      <c r="H32" s="64"/>
      <c r="I32" s="64"/>
      <c r="J32" s="79" t="s">
        <v>185</v>
      </c>
      <c r="K32" s="66"/>
      <c r="L32" s="66"/>
      <c r="M32" s="67"/>
      <c r="N32" s="68"/>
      <c r="O32" s="75"/>
      <c r="P32" s="68"/>
      <c r="Q32" s="80" t="s">
        <v>99</v>
      </c>
      <c r="R32" s="80" t="s">
        <v>325</v>
      </c>
      <c r="S32" s="81" t="s">
        <v>325</v>
      </c>
      <c r="T32" s="80" t="s">
        <v>342</v>
      </c>
      <c r="U32" s="80" t="s">
        <v>325</v>
      </c>
      <c r="V32" s="77" t="s">
        <v>12</v>
      </c>
      <c r="W32" s="77" t="s">
        <v>47</v>
      </c>
      <c r="X32" s="77" t="s">
        <v>50</v>
      </c>
      <c r="Y32" s="69"/>
    </row>
    <row r="33" spans="1:25" ht="150">
      <c r="A33" s="76">
        <v>27</v>
      </c>
      <c r="B33" s="79" t="s">
        <v>186</v>
      </c>
      <c r="C33" s="82">
        <v>45862</v>
      </c>
      <c r="D33" s="79" t="s">
        <v>24</v>
      </c>
      <c r="E33" s="64"/>
      <c r="F33" s="64"/>
      <c r="G33" s="64"/>
      <c r="H33" s="64"/>
      <c r="I33" s="64"/>
      <c r="J33" s="79" t="s">
        <v>187</v>
      </c>
      <c r="K33" s="66"/>
      <c r="L33" s="66"/>
      <c r="M33" s="67"/>
      <c r="N33" s="68"/>
      <c r="O33" s="75"/>
      <c r="P33" s="68"/>
      <c r="Q33" s="80" t="s">
        <v>290</v>
      </c>
      <c r="R33" s="80" t="s">
        <v>98</v>
      </c>
      <c r="S33" s="81" t="s">
        <v>98</v>
      </c>
      <c r="T33" s="80" t="s">
        <v>296</v>
      </c>
      <c r="U33" s="80" t="s">
        <v>294</v>
      </c>
      <c r="V33" s="77" t="s">
        <v>52</v>
      </c>
      <c r="W33" s="77" t="s">
        <v>82</v>
      </c>
      <c r="X33" s="77" t="s">
        <v>83</v>
      </c>
      <c r="Y33" s="69"/>
    </row>
    <row r="34" spans="1:25" ht="93.75">
      <c r="A34" s="76">
        <v>28</v>
      </c>
      <c r="B34" s="79" t="s">
        <v>189</v>
      </c>
      <c r="C34" s="82">
        <v>45871</v>
      </c>
      <c r="D34" s="79" t="s">
        <v>24</v>
      </c>
      <c r="E34" s="64"/>
      <c r="F34" s="64"/>
      <c r="G34" s="64"/>
      <c r="H34" s="64"/>
      <c r="I34" s="64"/>
      <c r="J34" s="79" t="s">
        <v>190</v>
      </c>
      <c r="K34" s="66"/>
      <c r="L34" s="66"/>
      <c r="M34" s="67"/>
      <c r="N34" s="68"/>
      <c r="O34" s="75"/>
      <c r="P34" s="68"/>
      <c r="Q34" s="80" t="s">
        <v>308</v>
      </c>
      <c r="R34" s="80" t="s">
        <v>98</v>
      </c>
      <c r="S34" s="81" t="s">
        <v>98</v>
      </c>
      <c r="T34" s="80" t="s">
        <v>98</v>
      </c>
      <c r="U34" s="80" t="s">
        <v>309</v>
      </c>
      <c r="V34" s="77" t="s">
        <v>10</v>
      </c>
      <c r="W34" s="77" t="s">
        <v>191</v>
      </c>
      <c r="X34" s="77" t="s">
        <v>192</v>
      </c>
      <c r="Y34" s="69"/>
    </row>
    <row r="35" spans="1:25" ht="75">
      <c r="A35" s="76">
        <v>29</v>
      </c>
      <c r="B35" s="79" t="s">
        <v>193</v>
      </c>
      <c r="C35" s="82">
        <v>45872</v>
      </c>
      <c r="D35" s="79" t="s">
        <v>145</v>
      </c>
      <c r="E35" s="64"/>
      <c r="F35" s="64"/>
      <c r="G35" s="64"/>
      <c r="H35" s="64"/>
      <c r="I35" s="64"/>
      <c r="J35" s="79" t="s">
        <v>194</v>
      </c>
      <c r="K35" s="66"/>
      <c r="L35" s="66"/>
      <c r="M35" s="67"/>
      <c r="N35" s="68"/>
      <c r="O35" s="75"/>
      <c r="P35" s="68"/>
      <c r="Q35" s="80" t="s">
        <v>310</v>
      </c>
      <c r="R35" s="80" t="s">
        <v>310</v>
      </c>
      <c r="S35" s="81" t="s">
        <v>310</v>
      </c>
      <c r="T35" s="80" t="s">
        <v>311</v>
      </c>
      <c r="U35" s="80" t="s">
        <v>98</v>
      </c>
      <c r="V35" s="77" t="s">
        <v>10</v>
      </c>
      <c r="W35" s="77" t="s">
        <v>64</v>
      </c>
      <c r="X35" s="77" t="s">
        <v>195</v>
      </c>
      <c r="Y35" s="69"/>
    </row>
    <row r="36" spans="1:25" ht="131.25">
      <c r="A36" s="76">
        <v>30</v>
      </c>
      <c r="B36" s="79" t="s">
        <v>196</v>
      </c>
      <c r="C36" s="82">
        <v>45872</v>
      </c>
      <c r="D36" s="79" t="s">
        <v>151</v>
      </c>
      <c r="E36" s="64"/>
      <c r="F36" s="64"/>
      <c r="G36" s="64"/>
      <c r="H36" s="64"/>
      <c r="I36" s="64"/>
      <c r="J36" s="79" t="s">
        <v>197</v>
      </c>
      <c r="K36" s="66"/>
      <c r="L36" s="66"/>
      <c r="M36" s="67"/>
      <c r="N36" s="68"/>
      <c r="O36" s="75"/>
      <c r="P36" s="68"/>
      <c r="Q36" s="80" t="s">
        <v>99</v>
      </c>
      <c r="R36" s="80" t="s">
        <v>325</v>
      </c>
      <c r="S36" s="81" t="s">
        <v>325</v>
      </c>
      <c r="T36" s="80" t="s">
        <v>343</v>
      </c>
      <c r="U36" s="80" t="s">
        <v>318</v>
      </c>
      <c r="V36" s="77" t="s">
        <v>12</v>
      </c>
      <c r="W36" s="77" t="s">
        <v>12</v>
      </c>
      <c r="X36" s="77" t="s">
        <v>149</v>
      </c>
      <c r="Y36" s="69"/>
    </row>
    <row r="37" spans="1:25" ht="75">
      <c r="A37" s="76">
        <v>31</v>
      </c>
      <c r="B37" s="79" t="s">
        <v>198</v>
      </c>
      <c r="C37" s="82">
        <v>45874</v>
      </c>
      <c r="D37" s="79" t="s">
        <v>26</v>
      </c>
      <c r="E37" s="64"/>
      <c r="F37" s="64"/>
      <c r="G37" s="64"/>
      <c r="H37" s="64"/>
      <c r="I37" s="64"/>
      <c r="J37" s="79" t="s">
        <v>199</v>
      </c>
      <c r="K37" s="66"/>
      <c r="L37" s="66"/>
      <c r="M37" s="67"/>
      <c r="N37" s="68"/>
      <c r="O37" s="75"/>
      <c r="P37" s="68"/>
      <c r="Q37" s="80" t="s">
        <v>303</v>
      </c>
      <c r="R37" s="80" t="s">
        <v>98</v>
      </c>
      <c r="S37" s="81" t="s">
        <v>98</v>
      </c>
      <c r="T37" s="80" t="s">
        <v>370</v>
      </c>
      <c r="U37" s="80" t="s">
        <v>98</v>
      </c>
      <c r="V37" s="77" t="s">
        <v>11</v>
      </c>
      <c r="W37" s="77" t="s">
        <v>62</v>
      </c>
      <c r="X37" s="77" t="s">
        <v>85</v>
      </c>
      <c r="Y37" s="69"/>
    </row>
    <row r="38" spans="1:25" ht="150">
      <c r="A38" s="76">
        <v>32</v>
      </c>
      <c r="B38" s="79" t="s">
        <v>200</v>
      </c>
      <c r="C38" s="82">
        <v>45877</v>
      </c>
      <c r="D38" s="79" t="s">
        <v>26</v>
      </c>
      <c r="E38" s="64"/>
      <c r="F38" s="64"/>
      <c r="G38" s="64"/>
      <c r="H38" s="64"/>
      <c r="I38" s="64"/>
      <c r="J38" s="79" t="s">
        <v>201</v>
      </c>
      <c r="K38" s="66"/>
      <c r="L38" s="66"/>
      <c r="M38" s="67"/>
      <c r="N38" s="68"/>
      <c r="O38" s="75"/>
      <c r="P38" s="68"/>
      <c r="Q38" s="80" t="s">
        <v>363</v>
      </c>
      <c r="R38" s="80" t="s">
        <v>98</v>
      </c>
      <c r="S38" s="81" t="s">
        <v>98</v>
      </c>
      <c r="T38" s="80" t="s">
        <v>371</v>
      </c>
      <c r="U38" s="80" t="s">
        <v>98</v>
      </c>
      <c r="V38" s="77" t="s">
        <v>11</v>
      </c>
      <c r="W38" s="77" t="s">
        <v>11</v>
      </c>
      <c r="X38" s="77" t="s">
        <v>74</v>
      </c>
      <c r="Y38" s="69"/>
    </row>
    <row r="39" spans="1:25" ht="75">
      <c r="A39" s="76">
        <v>33</v>
      </c>
      <c r="B39" s="79" t="s">
        <v>202</v>
      </c>
      <c r="C39" s="82">
        <v>45879</v>
      </c>
      <c r="D39" s="79" t="s">
        <v>7</v>
      </c>
      <c r="E39" s="64"/>
      <c r="F39" s="64"/>
      <c r="G39" s="64"/>
      <c r="H39" s="64"/>
      <c r="I39" s="64"/>
      <c r="J39" s="79" t="s">
        <v>203</v>
      </c>
      <c r="K39" s="66"/>
      <c r="L39" s="66"/>
      <c r="M39" s="67"/>
      <c r="N39" s="68"/>
      <c r="O39" s="75"/>
      <c r="P39" s="68"/>
      <c r="Q39" s="80" t="s">
        <v>99</v>
      </c>
      <c r="R39" s="80" t="s">
        <v>325</v>
      </c>
      <c r="S39" s="81" t="s">
        <v>325</v>
      </c>
      <c r="T39" s="80" t="s">
        <v>344</v>
      </c>
      <c r="U39" s="80" t="s">
        <v>325</v>
      </c>
      <c r="V39" s="77" t="s">
        <v>12</v>
      </c>
      <c r="W39" s="77" t="s">
        <v>77</v>
      </c>
      <c r="X39" s="77" t="s">
        <v>204</v>
      </c>
      <c r="Y39" s="69"/>
    </row>
    <row r="40" spans="1:25" ht="131.25">
      <c r="A40" s="76">
        <v>34</v>
      </c>
      <c r="B40" s="79" t="s">
        <v>205</v>
      </c>
      <c r="C40" s="82">
        <v>45881</v>
      </c>
      <c r="D40" s="79" t="s">
        <v>7</v>
      </c>
      <c r="E40" s="64"/>
      <c r="F40" s="64"/>
      <c r="G40" s="64"/>
      <c r="H40" s="64"/>
      <c r="I40" s="64"/>
      <c r="J40" s="79" t="s">
        <v>206</v>
      </c>
      <c r="K40" s="66"/>
      <c r="L40" s="66"/>
      <c r="M40" s="67"/>
      <c r="N40" s="68"/>
      <c r="O40" s="75"/>
      <c r="P40" s="68"/>
      <c r="Q40" s="80" t="s">
        <v>99</v>
      </c>
      <c r="R40" s="80" t="s">
        <v>98</v>
      </c>
      <c r="S40" s="81" t="s">
        <v>98</v>
      </c>
      <c r="T40" s="80" t="s">
        <v>372</v>
      </c>
      <c r="U40" s="80" t="s">
        <v>373</v>
      </c>
      <c r="V40" s="77" t="s">
        <v>11</v>
      </c>
      <c r="W40" s="77" t="s">
        <v>207</v>
      </c>
      <c r="X40" s="77" t="s">
        <v>95</v>
      </c>
      <c r="Y40" s="69"/>
    </row>
    <row r="41" spans="1:25" ht="75">
      <c r="A41" s="76">
        <v>35</v>
      </c>
      <c r="B41" s="79" t="s">
        <v>208</v>
      </c>
      <c r="C41" s="82">
        <v>45881</v>
      </c>
      <c r="D41" s="79" t="s">
        <v>7</v>
      </c>
      <c r="E41" s="64"/>
      <c r="F41" s="64"/>
      <c r="G41" s="64"/>
      <c r="H41" s="64"/>
      <c r="I41" s="64"/>
      <c r="J41" s="79" t="s">
        <v>209</v>
      </c>
      <c r="K41" s="66"/>
      <c r="L41" s="66"/>
      <c r="M41" s="67"/>
      <c r="N41" s="68"/>
      <c r="O41" s="75"/>
      <c r="P41" s="68"/>
      <c r="Q41" s="80" t="s">
        <v>290</v>
      </c>
      <c r="R41" s="80" t="s">
        <v>98</v>
      </c>
      <c r="S41" s="81" t="s">
        <v>98</v>
      </c>
      <c r="T41" s="80" t="s">
        <v>297</v>
      </c>
      <c r="U41" s="80" t="s">
        <v>298</v>
      </c>
      <c r="V41" s="77" t="s">
        <v>52</v>
      </c>
      <c r="W41" s="77" t="s">
        <v>76</v>
      </c>
      <c r="X41" s="77" t="s">
        <v>60</v>
      </c>
      <c r="Y41" s="69"/>
    </row>
    <row r="42" spans="1:25" ht="90">
      <c r="A42" s="76">
        <v>36</v>
      </c>
      <c r="B42" s="79" t="s">
        <v>210</v>
      </c>
      <c r="C42" s="82">
        <v>45881</v>
      </c>
      <c r="D42" s="79" t="s">
        <v>25</v>
      </c>
      <c r="E42" s="64"/>
      <c r="F42" s="64"/>
      <c r="G42" s="64"/>
      <c r="H42" s="64"/>
      <c r="I42" s="64"/>
      <c r="J42" s="79" t="s">
        <v>211</v>
      </c>
      <c r="K42" s="66"/>
      <c r="L42" s="66"/>
      <c r="M42" s="67"/>
      <c r="N42" s="68"/>
      <c r="O42" s="75"/>
      <c r="P42" s="68"/>
      <c r="Q42" s="80" t="s">
        <v>392</v>
      </c>
      <c r="R42" s="80" t="s">
        <v>393</v>
      </c>
      <c r="S42" s="81" t="s">
        <v>393</v>
      </c>
      <c r="T42" s="80" t="s">
        <v>396</v>
      </c>
      <c r="U42" s="80" t="s">
        <v>393</v>
      </c>
      <c r="V42" s="77" t="s">
        <v>9</v>
      </c>
      <c r="W42" s="77" t="s">
        <v>188</v>
      </c>
      <c r="X42" s="77" t="s">
        <v>212</v>
      </c>
      <c r="Y42" s="69"/>
    </row>
    <row r="43" spans="1:25" ht="131.25">
      <c r="A43" s="76">
        <v>37</v>
      </c>
      <c r="B43" s="79" t="s">
        <v>214</v>
      </c>
      <c r="C43" s="82">
        <v>45888</v>
      </c>
      <c r="D43" s="79" t="s">
        <v>24</v>
      </c>
      <c r="E43" s="64"/>
      <c r="F43" s="64"/>
      <c r="G43" s="64"/>
      <c r="H43" s="64"/>
      <c r="I43" s="64"/>
      <c r="J43" s="79" t="s">
        <v>215</v>
      </c>
      <c r="K43" s="66"/>
      <c r="L43" s="66"/>
      <c r="M43" s="67"/>
      <c r="N43" s="68"/>
      <c r="O43" s="75"/>
      <c r="P43" s="68"/>
      <c r="Q43" s="80" t="s">
        <v>363</v>
      </c>
      <c r="R43" s="80" t="s">
        <v>98</v>
      </c>
      <c r="S43" s="81" t="s">
        <v>98</v>
      </c>
      <c r="T43" s="80" t="s">
        <v>374</v>
      </c>
      <c r="U43" s="80" t="s">
        <v>375</v>
      </c>
      <c r="V43" s="77" t="s">
        <v>11</v>
      </c>
      <c r="W43" s="77" t="s">
        <v>11</v>
      </c>
      <c r="X43" s="77" t="s">
        <v>79</v>
      </c>
      <c r="Y43" s="69"/>
    </row>
    <row r="44" spans="1:25" ht="112.5">
      <c r="A44" s="76">
        <v>38</v>
      </c>
      <c r="B44" s="79" t="s">
        <v>216</v>
      </c>
      <c r="C44" s="82">
        <v>45888</v>
      </c>
      <c r="D44" s="79" t="s">
        <v>7</v>
      </c>
      <c r="E44" s="64"/>
      <c r="F44" s="64"/>
      <c r="G44" s="64"/>
      <c r="H44" s="64"/>
      <c r="I44" s="64"/>
      <c r="J44" s="79" t="s">
        <v>217</v>
      </c>
      <c r="K44" s="66"/>
      <c r="L44" s="66"/>
      <c r="M44" s="67"/>
      <c r="N44" s="68"/>
      <c r="O44" s="75"/>
      <c r="P44" s="68"/>
      <c r="Q44" s="80" t="s">
        <v>99</v>
      </c>
      <c r="R44" s="80" t="s">
        <v>98</v>
      </c>
      <c r="S44" s="81" t="s">
        <v>98</v>
      </c>
      <c r="T44" s="80" t="s">
        <v>345</v>
      </c>
      <c r="U44" s="80" t="s">
        <v>346</v>
      </c>
      <c r="V44" s="77" t="s">
        <v>12</v>
      </c>
      <c r="W44" s="77" t="s">
        <v>51</v>
      </c>
      <c r="X44" s="77" t="s">
        <v>140</v>
      </c>
      <c r="Y44" s="69"/>
    </row>
    <row r="45" spans="1:25" ht="112.5">
      <c r="A45" s="76">
        <v>39</v>
      </c>
      <c r="B45" s="79" t="s">
        <v>218</v>
      </c>
      <c r="C45" s="82">
        <v>45889</v>
      </c>
      <c r="D45" s="79" t="s">
        <v>24</v>
      </c>
      <c r="E45" s="64"/>
      <c r="F45" s="64"/>
      <c r="G45" s="64"/>
      <c r="H45" s="64"/>
      <c r="I45" s="64"/>
      <c r="J45" s="79" t="s">
        <v>219</v>
      </c>
      <c r="K45" s="66"/>
      <c r="L45" s="66"/>
      <c r="M45" s="67"/>
      <c r="N45" s="68"/>
      <c r="O45" s="75"/>
      <c r="P45" s="68"/>
      <c r="Q45" s="80" t="s">
        <v>99</v>
      </c>
      <c r="R45" s="80" t="s">
        <v>325</v>
      </c>
      <c r="S45" s="81" t="s">
        <v>325</v>
      </c>
      <c r="T45" s="80" t="s">
        <v>347</v>
      </c>
      <c r="U45" s="80" t="s">
        <v>325</v>
      </c>
      <c r="V45" s="77" t="s">
        <v>12</v>
      </c>
      <c r="W45" s="77" t="s">
        <v>47</v>
      </c>
      <c r="X45" s="77" t="s">
        <v>220</v>
      </c>
      <c r="Y45" s="69"/>
    </row>
    <row r="46" spans="1:25" ht="75">
      <c r="A46" s="76">
        <v>40</v>
      </c>
      <c r="B46" s="79" t="s">
        <v>221</v>
      </c>
      <c r="C46" s="82">
        <v>45890</v>
      </c>
      <c r="D46" s="79" t="s">
        <v>7</v>
      </c>
      <c r="E46" s="64"/>
      <c r="F46" s="64"/>
      <c r="G46" s="64"/>
      <c r="H46" s="64"/>
      <c r="I46" s="64"/>
      <c r="J46" s="79" t="s">
        <v>222</v>
      </c>
      <c r="K46" s="66"/>
      <c r="L46" s="66"/>
      <c r="M46" s="67"/>
      <c r="N46" s="68"/>
      <c r="O46" s="75"/>
      <c r="P46" s="68"/>
      <c r="Q46" s="80" t="s">
        <v>303</v>
      </c>
      <c r="R46" s="80" t="s">
        <v>98</v>
      </c>
      <c r="S46" s="81" t="s">
        <v>98</v>
      </c>
      <c r="T46" s="80" t="s">
        <v>376</v>
      </c>
      <c r="U46" s="80" t="s">
        <v>377</v>
      </c>
      <c r="V46" s="77" t="s">
        <v>11</v>
      </c>
      <c r="W46" s="77" t="s">
        <v>62</v>
      </c>
      <c r="X46" s="77" t="s">
        <v>63</v>
      </c>
      <c r="Y46" s="69"/>
    </row>
    <row r="47" spans="1:25" ht="131.25">
      <c r="A47" s="76">
        <v>41</v>
      </c>
      <c r="B47" s="79" t="s">
        <v>223</v>
      </c>
      <c r="C47" s="82">
        <v>45891</v>
      </c>
      <c r="D47" s="79" t="s">
        <v>7</v>
      </c>
      <c r="E47" s="64"/>
      <c r="F47" s="64"/>
      <c r="G47" s="64"/>
      <c r="H47" s="64"/>
      <c r="I47" s="64"/>
      <c r="J47" s="79" t="s">
        <v>224</v>
      </c>
      <c r="K47" s="66"/>
      <c r="L47" s="66"/>
      <c r="M47" s="67"/>
      <c r="N47" s="68"/>
      <c r="O47" s="75"/>
      <c r="P47" s="68"/>
      <c r="Q47" s="80" t="s">
        <v>308</v>
      </c>
      <c r="R47" s="80" t="s">
        <v>98</v>
      </c>
      <c r="S47" s="81" t="s">
        <v>98</v>
      </c>
      <c r="T47" s="80" t="s">
        <v>98</v>
      </c>
      <c r="U47" s="80" t="s">
        <v>312</v>
      </c>
      <c r="V47" s="77" t="s">
        <v>10</v>
      </c>
      <c r="W47" s="77" t="s">
        <v>191</v>
      </c>
      <c r="X47" s="77" t="s">
        <v>225</v>
      </c>
      <c r="Y47" s="69"/>
    </row>
    <row r="48" spans="1:25" ht="131.25">
      <c r="A48" s="76">
        <v>42</v>
      </c>
      <c r="B48" s="79" t="s">
        <v>226</v>
      </c>
      <c r="C48" s="82">
        <v>45892</v>
      </c>
      <c r="D48" s="79" t="s">
        <v>7</v>
      </c>
      <c r="E48" s="64"/>
      <c r="F48" s="64"/>
      <c r="G48" s="64"/>
      <c r="H48" s="64"/>
      <c r="I48" s="64"/>
      <c r="J48" s="79" t="s">
        <v>227</v>
      </c>
      <c r="K48" s="66"/>
      <c r="L48" s="66"/>
      <c r="M48" s="67"/>
      <c r="N48" s="68"/>
      <c r="O48" s="75"/>
      <c r="P48" s="68"/>
      <c r="Q48" s="80" t="s">
        <v>363</v>
      </c>
      <c r="R48" s="80" t="s">
        <v>98</v>
      </c>
      <c r="S48" s="81" t="s">
        <v>98</v>
      </c>
      <c r="T48" s="80" t="s">
        <v>378</v>
      </c>
      <c r="U48" s="80" t="s">
        <v>379</v>
      </c>
      <c r="V48" s="77" t="s">
        <v>11</v>
      </c>
      <c r="W48" s="77" t="s">
        <v>11</v>
      </c>
      <c r="X48" s="77" t="s">
        <v>74</v>
      </c>
      <c r="Y48" s="69"/>
    </row>
    <row r="49" spans="1:25" ht="90">
      <c r="A49" s="76">
        <v>43</v>
      </c>
      <c r="B49" s="79" t="s">
        <v>228</v>
      </c>
      <c r="C49" s="82">
        <v>45895</v>
      </c>
      <c r="D49" s="79" t="s">
        <v>7</v>
      </c>
      <c r="E49" s="64"/>
      <c r="F49" s="64"/>
      <c r="G49" s="64"/>
      <c r="H49" s="64"/>
      <c r="I49" s="64"/>
      <c r="J49" s="79" t="s">
        <v>229</v>
      </c>
      <c r="K49" s="66"/>
      <c r="L49" s="66"/>
      <c r="M49" s="67"/>
      <c r="N49" s="68"/>
      <c r="O49" s="75"/>
      <c r="P49" s="68"/>
      <c r="Q49" s="80" t="s">
        <v>313</v>
      </c>
      <c r="R49" s="80" t="s">
        <v>314</v>
      </c>
      <c r="S49" s="81" t="s">
        <v>315</v>
      </c>
      <c r="T49" s="80" t="s">
        <v>316</v>
      </c>
      <c r="U49" s="80" t="s">
        <v>317</v>
      </c>
      <c r="V49" s="77" t="s">
        <v>10</v>
      </c>
      <c r="W49" s="77" t="s">
        <v>191</v>
      </c>
      <c r="X49" s="77" t="s">
        <v>230</v>
      </c>
      <c r="Y49" s="69"/>
    </row>
    <row r="50" spans="1:25" ht="90">
      <c r="A50" s="76">
        <v>44</v>
      </c>
      <c r="B50" s="79" t="s">
        <v>231</v>
      </c>
      <c r="C50" s="82">
        <v>45895</v>
      </c>
      <c r="D50" s="79" t="s">
        <v>7</v>
      </c>
      <c r="E50" s="64"/>
      <c r="F50" s="64"/>
      <c r="G50" s="64"/>
      <c r="H50" s="64"/>
      <c r="I50" s="64"/>
      <c r="J50" s="79" t="s">
        <v>232</v>
      </c>
      <c r="K50" s="66"/>
      <c r="L50" s="66"/>
      <c r="M50" s="67"/>
      <c r="N50" s="68"/>
      <c r="O50" s="75"/>
      <c r="P50" s="68"/>
      <c r="Q50" s="80" t="s">
        <v>99</v>
      </c>
      <c r="R50" s="80" t="s">
        <v>98</v>
      </c>
      <c r="S50" s="81" t="s">
        <v>98</v>
      </c>
      <c r="T50" s="80" t="s">
        <v>380</v>
      </c>
      <c r="U50" s="80" t="s">
        <v>381</v>
      </c>
      <c r="V50" s="77" t="s">
        <v>11</v>
      </c>
      <c r="W50" s="77" t="s">
        <v>207</v>
      </c>
      <c r="X50" s="77" t="s">
        <v>213</v>
      </c>
      <c r="Y50" s="69"/>
    </row>
    <row r="51" spans="1:25" ht="90">
      <c r="A51" s="76">
        <v>45</v>
      </c>
      <c r="B51" s="79" t="s">
        <v>233</v>
      </c>
      <c r="C51" s="82">
        <v>45894</v>
      </c>
      <c r="D51" s="79" t="s">
        <v>7</v>
      </c>
      <c r="E51" s="64"/>
      <c r="F51" s="64"/>
      <c r="G51" s="64"/>
      <c r="H51" s="64"/>
      <c r="I51" s="64"/>
      <c r="J51" s="79" t="s">
        <v>234</v>
      </c>
      <c r="K51" s="66"/>
      <c r="L51" s="66"/>
      <c r="M51" s="67"/>
      <c r="N51" s="68"/>
      <c r="O51" s="75"/>
      <c r="P51" s="68"/>
      <c r="Q51" s="80" t="s">
        <v>99</v>
      </c>
      <c r="R51" s="80" t="s">
        <v>98</v>
      </c>
      <c r="S51" s="81" t="s">
        <v>98</v>
      </c>
      <c r="T51" s="80" t="s">
        <v>382</v>
      </c>
      <c r="U51" s="80" t="s">
        <v>383</v>
      </c>
      <c r="V51" s="77" t="s">
        <v>11</v>
      </c>
      <c r="W51" s="77" t="s">
        <v>207</v>
      </c>
      <c r="X51" s="77" t="s">
        <v>213</v>
      </c>
      <c r="Y51" s="69"/>
    </row>
    <row r="52" spans="1:25" ht="150">
      <c r="A52" s="76">
        <v>46</v>
      </c>
      <c r="B52" s="79" t="s">
        <v>235</v>
      </c>
      <c r="C52" s="82">
        <v>45896</v>
      </c>
      <c r="D52" s="79" t="s">
        <v>24</v>
      </c>
      <c r="E52" s="64"/>
      <c r="F52" s="64"/>
      <c r="G52" s="64"/>
      <c r="H52" s="64"/>
      <c r="I52" s="64"/>
      <c r="J52" s="79" t="s">
        <v>236</v>
      </c>
      <c r="K52" s="66"/>
      <c r="L52" s="66"/>
      <c r="M52" s="67"/>
      <c r="N52" s="68"/>
      <c r="O52" s="75"/>
      <c r="P52" s="68"/>
      <c r="Q52" s="80" t="s">
        <v>318</v>
      </c>
      <c r="R52" s="80" t="s">
        <v>318</v>
      </c>
      <c r="S52" s="81" t="s">
        <v>318</v>
      </c>
      <c r="T52" s="80" t="s">
        <v>319</v>
      </c>
      <c r="U52" s="80" t="s">
        <v>318</v>
      </c>
      <c r="V52" s="77" t="s">
        <v>10</v>
      </c>
      <c r="W52" s="77" t="s">
        <v>43</v>
      </c>
      <c r="X52" s="77" t="s">
        <v>237</v>
      </c>
      <c r="Y52" s="69"/>
    </row>
    <row r="53" spans="1:25" ht="56.25">
      <c r="A53" s="76">
        <v>47</v>
      </c>
      <c r="B53" s="79" t="s">
        <v>238</v>
      </c>
      <c r="C53" s="82">
        <v>45898</v>
      </c>
      <c r="D53" s="79" t="s">
        <v>7</v>
      </c>
      <c r="E53" s="64"/>
      <c r="F53" s="64"/>
      <c r="G53" s="64"/>
      <c r="H53" s="64"/>
      <c r="I53" s="64"/>
      <c r="J53" s="79" t="s">
        <v>239</v>
      </c>
      <c r="K53" s="66"/>
      <c r="L53" s="66"/>
      <c r="M53" s="67"/>
      <c r="N53" s="68"/>
      <c r="O53" s="75"/>
      <c r="P53" s="68"/>
      <c r="Q53" s="80" t="s">
        <v>99</v>
      </c>
      <c r="R53" s="80" t="s">
        <v>98</v>
      </c>
      <c r="S53" s="81" t="s">
        <v>98</v>
      </c>
      <c r="T53" s="80"/>
      <c r="U53" s="80" t="s">
        <v>384</v>
      </c>
      <c r="V53" s="77" t="s">
        <v>11</v>
      </c>
      <c r="W53" s="77" t="s">
        <v>207</v>
      </c>
      <c r="X53" s="77" t="s">
        <v>213</v>
      </c>
      <c r="Y53" s="69"/>
    </row>
    <row r="54" spans="1:25" ht="45">
      <c r="A54" s="76">
        <v>48</v>
      </c>
      <c r="B54" s="79" t="s">
        <v>240</v>
      </c>
      <c r="C54" s="82">
        <v>45899</v>
      </c>
      <c r="D54" s="79" t="s">
        <v>7</v>
      </c>
      <c r="E54" s="64"/>
      <c r="F54" s="64"/>
      <c r="G54" s="64"/>
      <c r="H54" s="64"/>
      <c r="I54" s="64"/>
      <c r="J54" s="79" t="s">
        <v>241</v>
      </c>
      <c r="K54" s="66"/>
      <c r="L54" s="66"/>
      <c r="M54" s="67"/>
      <c r="N54" s="68"/>
      <c r="O54" s="75"/>
      <c r="P54" s="68"/>
      <c r="Q54" s="80" t="s">
        <v>99</v>
      </c>
      <c r="R54" s="80" t="s">
        <v>325</v>
      </c>
      <c r="S54" s="81" t="s">
        <v>325</v>
      </c>
      <c r="T54" s="80" t="s">
        <v>348</v>
      </c>
      <c r="U54" s="80" t="s">
        <v>318</v>
      </c>
      <c r="V54" s="77" t="s">
        <v>12</v>
      </c>
      <c r="W54" s="77" t="s">
        <v>12</v>
      </c>
      <c r="X54" s="77" t="s">
        <v>172</v>
      </c>
      <c r="Y54" s="69"/>
    </row>
    <row r="55" spans="1:25" ht="112.5">
      <c r="A55" s="76">
        <v>49</v>
      </c>
      <c r="B55" s="79" t="s">
        <v>242</v>
      </c>
      <c r="C55" s="82">
        <v>45836</v>
      </c>
      <c r="D55" s="79" t="s">
        <v>24</v>
      </c>
      <c r="E55" s="64"/>
      <c r="F55" s="64"/>
      <c r="G55" s="64"/>
      <c r="H55" s="64"/>
      <c r="I55" s="64"/>
      <c r="J55" s="79" t="s">
        <v>182</v>
      </c>
      <c r="K55" s="66"/>
      <c r="L55" s="66"/>
      <c r="M55" s="67"/>
      <c r="N55" s="68"/>
      <c r="O55" s="75"/>
      <c r="P55" s="68"/>
      <c r="Q55" s="80" t="s">
        <v>392</v>
      </c>
      <c r="R55" s="80" t="s">
        <v>393</v>
      </c>
      <c r="S55" s="81" t="s">
        <v>393</v>
      </c>
      <c r="T55" s="80" t="s">
        <v>394</v>
      </c>
      <c r="U55" s="80" t="s">
        <v>395</v>
      </c>
      <c r="V55" s="77" t="s">
        <v>9</v>
      </c>
      <c r="W55" s="77" t="s">
        <v>188</v>
      </c>
      <c r="X55" s="77" t="s">
        <v>183</v>
      </c>
      <c r="Y55" s="69"/>
    </row>
    <row r="56" spans="1:25" ht="75">
      <c r="A56" s="76">
        <v>50</v>
      </c>
      <c r="B56" s="79" t="s">
        <v>243</v>
      </c>
      <c r="C56" s="82">
        <v>45901</v>
      </c>
      <c r="D56" s="79" t="s">
        <v>7</v>
      </c>
      <c r="E56" s="64"/>
      <c r="F56" s="64"/>
      <c r="G56" s="64"/>
      <c r="H56" s="64"/>
      <c r="I56" s="64"/>
      <c r="J56" s="79" t="s">
        <v>244</v>
      </c>
      <c r="K56" s="66"/>
      <c r="L56" s="66"/>
      <c r="M56" s="67"/>
      <c r="N56" s="68"/>
      <c r="O56" s="75"/>
      <c r="P56" s="68"/>
      <c r="Q56" s="80" t="s">
        <v>290</v>
      </c>
      <c r="R56" s="80" t="s">
        <v>98</v>
      </c>
      <c r="S56" s="81" t="s">
        <v>98</v>
      </c>
      <c r="T56" s="80" t="s">
        <v>299</v>
      </c>
      <c r="U56" s="80" t="s">
        <v>300</v>
      </c>
      <c r="V56" s="77" t="s">
        <v>52</v>
      </c>
      <c r="W56" s="77" t="s">
        <v>245</v>
      </c>
      <c r="X56" s="77" t="s">
        <v>246</v>
      </c>
      <c r="Y56" s="69"/>
    </row>
    <row r="57" spans="1:25" ht="112.5">
      <c r="A57" s="76">
        <v>51</v>
      </c>
      <c r="B57" s="79" t="s">
        <v>247</v>
      </c>
      <c r="C57" s="82">
        <v>45901</v>
      </c>
      <c r="D57" s="79" t="s">
        <v>24</v>
      </c>
      <c r="E57" s="64"/>
      <c r="F57" s="64"/>
      <c r="G57" s="64"/>
      <c r="H57" s="64"/>
      <c r="I57" s="64"/>
      <c r="J57" s="79" t="s">
        <v>248</v>
      </c>
      <c r="K57" s="66"/>
      <c r="L57" s="66"/>
      <c r="M57" s="67"/>
      <c r="N57" s="68"/>
      <c r="O57" s="75"/>
      <c r="P57" s="68"/>
      <c r="Q57" s="80" t="s">
        <v>320</v>
      </c>
      <c r="R57" s="80" t="s">
        <v>321</v>
      </c>
      <c r="S57" s="81" t="s">
        <v>322</v>
      </c>
      <c r="T57" s="80" t="s">
        <v>323</v>
      </c>
      <c r="U57" s="80" t="s">
        <v>98</v>
      </c>
      <c r="V57" s="77" t="s">
        <v>10</v>
      </c>
      <c r="W57" s="77" t="s">
        <v>10</v>
      </c>
      <c r="X57" s="77" t="s">
        <v>89</v>
      </c>
      <c r="Y57" s="69"/>
    </row>
    <row r="58" spans="1:25" ht="135">
      <c r="A58" s="76">
        <v>52</v>
      </c>
      <c r="B58" s="79" t="s">
        <v>249</v>
      </c>
      <c r="C58" s="82">
        <v>45904</v>
      </c>
      <c r="D58" s="79" t="s">
        <v>24</v>
      </c>
      <c r="E58" s="64"/>
      <c r="F58" s="64"/>
      <c r="G58" s="64"/>
      <c r="H58" s="64"/>
      <c r="I58" s="64"/>
      <c r="J58" s="79" t="s">
        <v>250</v>
      </c>
      <c r="K58" s="66"/>
      <c r="L58" s="66"/>
      <c r="M58" s="67"/>
      <c r="N58" s="68"/>
      <c r="O58" s="75"/>
      <c r="P58" s="68"/>
      <c r="Q58" s="80" t="s">
        <v>99</v>
      </c>
      <c r="R58" s="80" t="s">
        <v>325</v>
      </c>
      <c r="S58" s="81" t="s">
        <v>325</v>
      </c>
      <c r="T58" s="80" t="s">
        <v>349</v>
      </c>
      <c r="U58" s="80" t="s">
        <v>325</v>
      </c>
      <c r="V58" s="77" t="s">
        <v>12</v>
      </c>
      <c r="W58" s="77" t="s">
        <v>47</v>
      </c>
      <c r="X58" s="77" t="s">
        <v>251</v>
      </c>
      <c r="Y58" s="69"/>
    </row>
    <row r="59" spans="1:25" ht="131.25">
      <c r="A59" s="76">
        <v>53</v>
      </c>
      <c r="B59" s="79" t="s">
        <v>252</v>
      </c>
      <c r="C59" s="82">
        <v>45905</v>
      </c>
      <c r="D59" s="79" t="s">
        <v>7</v>
      </c>
      <c r="E59" s="64"/>
      <c r="F59" s="64"/>
      <c r="G59" s="64"/>
      <c r="H59" s="64"/>
      <c r="I59" s="64"/>
      <c r="J59" s="79" t="s">
        <v>253</v>
      </c>
      <c r="K59" s="66"/>
      <c r="L59" s="66"/>
      <c r="M59" s="67"/>
      <c r="N59" s="68"/>
      <c r="O59" s="75"/>
      <c r="P59" s="68"/>
      <c r="Q59" s="80" t="s">
        <v>290</v>
      </c>
      <c r="R59" s="80" t="s">
        <v>98</v>
      </c>
      <c r="S59" s="81" t="s">
        <v>98</v>
      </c>
      <c r="T59" s="80" t="s">
        <v>301</v>
      </c>
      <c r="U59" s="80" t="s">
        <v>294</v>
      </c>
      <c r="V59" s="77" t="s">
        <v>52</v>
      </c>
      <c r="W59" s="77" t="s">
        <v>82</v>
      </c>
      <c r="X59" s="77" t="s">
        <v>254</v>
      </c>
      <c r="Y59" s="69"/>
    </row>
    <row r="60" spans="1:25" ht="105">
      <c r="A60" s="76">
        <v>54</v>
      </c>
      <c r="B60" s="79" t="s">
        <v>255</v>
      </c>
      <c r="C60" s="82">
        <v>45907</v>
      </c>
      <c r="D60" s="79" t="s">
        <v>7</v>
      </c>
      <c r="E60" s="64"/>
      <c r="F60" s="64"/>
      <c r="G60" s="64"/>
      <c r="H60" s="64"/>
      <c r="I60" s="64"/>
      <c r="J60" s="79" t="s">
        <v>256</v>
      </c>
      <c r="K60" s="66"/>
      <c r="L60" s="66"/>
      <c r="M60" s="67"/>
      <c r="N60" s="68"/>
      <c r="O60" s="75"/>
      <c r="P60" s="68"/>
      <c r="Q60" s="80" t="s">
        <v>99</v>
      </c>
      <c r="R60" s="80" t="s">
        <v>98</v>
      </c>
      <c r="S60" s="81" t="s">
        <v>98</v>
      </c>
      <c r="T60" s="80" t="s">
        <v>385</v>
      </c>
      <c r="U60" s="80" t="s">
        <v>386</v>
      </c>
      <c r="V60" s="77" t="s">
        <v>11</v>
      </c>
      <c r="W60" s="77" t="s">
        <v>80</v>
      </c>
      <c r="X60" s="77" t="s">
        <v>80</v>
      </c>
      <c r="Y60" s="69"/>
    </row>
    <row r="61" spans="1:25" ht="105">
      <c r="A61" s="76">
        <v>55</v>
      </c>
      <c r="B61" s="79" t="s">
        <v>257</v>
      </c>
      <c r="C61" s="82">
        <v>45907</v>
      </c>
      <c r="D61" s="79" t="s">
        <v>7</v>
      </c>
      <c r="E61" s="64"/>
      <c r="F61" s="64"/>
      <c r="G61" s="64"/>
      <c r="H61" s="64"/>
      <c r="I61" s="64"/>
      <c r="J61" s="79" t="s">
        <v>258</v>
      </c>
      <c r="K61" s="66"/>
      <c r="L61" s="66"/>
      <c r="M61" s="67"/>
      <c r="N61" s="68"/>
      <c r="O61" s="75"/>
      <c r="P61" s="68"/>
      <c r="Q61" s="80" t="s">
        <v>99</v>
      </c>
      <c r="R61" s="80" t="s">
        <v>98</v>
      </c>
      <c r="S61" s="81" t="s">
        <v>98</v>
      </c>
      <c r="T61" s="80" t="s">
        <v>387</v>
      </c>
      <c r="U61" s="80" t="s">
        <v>388</v>
      </c>
      <c r="V61" s="77" t="s">
        <v>11</v>
      </c>
      <c r="W61" s="77" t="s">
        <v>80</v>
      </c>
      <c r="X61" s="77" t="s">
        <v>213</v>
      </c>
      <c r="Y61" s="69"/>
    </row>
    <row r="62" spans="1:25" ht="90">
      <c r="A62" s="76">
        <v>56</v>
      </c>
      <c r="B62" s="79" t="s">
        <v>259</v>
      </c>
      <c r="C62" s="82">
        <v>45908</v>
      </c>
      <c r="D62" s="79" t="s">
        <v>7</v>
      </c>
      <c r="E62" s="64"/>
      <c r="F62" s="64"/>
      <c r="G62" s="64"/>
      <c r="H62" s="64"/>
      <c r="I62" s="64"/>
      <c r="J62" s="79" t="s">
        <v>260</v>
      </c>
      <c r="K62" s="66"/>
      <c r="L62" s="66"/>
      <c r="M62" s="67"/>
      <c r="N62" s="68"/>
      <c r="O62" s="75"/>
      <c r="P62" s="68"/>
      <c r="Q62" s="80" t="s">
        <v>363</v>
      </c>
      <c r="R62" s="80" t="s">
        <v>98</v>
      </c>
      <c r="S62" s="81" t="s">
        <v>98</v>
      </c>
      <c r="T62" s="80" t="s">
        <v>389</v>
      </c>
      <c r="U62" s="80" t="s">
        <v>379</v>
      </c>
      <c r="V62" s="77" t="s">
        <v>11</v>
      </c>
      <c r="W62" s="77" t="s">
        <v>11</v>
      </c>
      <c r="X62" s="77" t="s">
        <v>79</v>
      </c>
      <c r="Y62" s="69"/>
    </row>
    <row r="63" spans="1:25" ht="150">
      <c r="A63" s="76">
        <v>57</v>
      </c>
      <c r="B63" s="79" t="s">
        <v>261</v>
      </c>
      <c r="C63" s="82">
        <v>45910</v>
      </c>
      <c r="D63" s="79" t="s">
        <v>7</v>
      </c>
      <c r="E63" s="64"/>
      <c r="F63" s="64"/>
      <c r="G63" s="64"/>
      <c r="H63" s="64"/>
      <c r="I63" s="64"/>
      <c r="J63" s="79" t="s">
        <v>262</v>
      </c>
      <c r="K63" s="66"/>
      <c r="L63" s="66"/>
      <c r="M63" s="67"/>
      <c r="N63" s="68"/>
      <c r="O63" s="75"/>
      <c r="P63" s="68"/>
      <c r="Q63" s="80" t="s">
        <v>99</v>
      </c>
      <c r="R63" s="80" t="s">
        <v>325</v>
      </c>
      <c r="S63" s="81" t="s">
        <v>325</v>
      </c>
      <c r="T63" s="80" t="s">
        <v>350</v>
      </c>
      <c r="U63" s="80" t="s">
        <v>318</v>
      </c>
      <c r="V63" s="77" t="s">
        <v>12</v>
      </c>
      <c r="W63" s="77" t="s">
        <v>12</v>
      </c>
      <c r="X63" s="77" t="s">
        <v>263</v>
      </c>
      <c r="Y63" s="69"/>
    </row>
    <row r="64" spans="1:25" ht="45">
      <c r="A64" s="76">
        <v>58</v>
      </c>
      <c r="B64" s="79" t="s">
        <v>264</v>
      </c>
      <c r="C64" s="82">
        <v>45910</v>
      </c>
      <c r="D64" s="79" t="s">
        <v>24</v>
      </c>
      <c r="E64" s="64"/>
      <c r="F64" s="64"/>
      <c r="G64" s="64"/>
      <c r="H64" s="64"/>
      <c r="I64" s="64"/>
      <c r="J64" s="79" t="s">
        <v>265</v>
      </c>
      <c r="K64" s="66"/>
      <c r="L64" s="66"/>
      <c r="M64" s="67"/>
      <c r="N64" s="68"/>
      <c r="O64" s="75"/>
      <c r="P64" s="68"/>
      <c r="Q64" s="80" t="s">
        <v>392</v>
      </c>
      <c r="R64" s="80" t="s">
        <v>393</v>
      </c>
      <c r="S64" s="81" t="s">
        <v>393</v>
      </c>
      <c r="T64" s="80" t="s">
        <v>397</v>
      </c>
      <c r="U64" s="80" t="s">
        <v>398</v>
      </c>
      <c r="V64" s="77" t="s">
        <v>9</v>
      </c>
      <c r="W64" s="77" t="s">
        <v>188</v>
      </c>
      <c r="X64" s="77" t="s">
        <v>183</v>
      </c>
      <c r="Y64" s="69"/>
    </row>
    <row r="65" spans="1:25" ht="131.25">
      <c r="A65" s="76">
        <v>59</v>
      </c>
      <c r="B65" s="79" t="s">
        <v>266</v>
      </c>
      <c r="C65" s="82">
        <v>45910</v>
      </c>
      <c r="D65" s="79" t="s">
        <v>7</v>
      </c>
      <c r="E65" s="64"/>
      <c r="F65" s="64"/>
      <c r="G65" s="64"/>
      <c r="H65" s="64"/>
      <c r="I65" s="64"/>
      <c r="J65" s="79" t="s">
        <v>267</v>
      </c>
      <c r="K65" s="66"/>
      <c r="L65" s="66"/>
      <c r="M65" s="67"/>
      <c r="N65" s="68"/>
      <c r="O65" s="75"/>
      <c r="P65" s="68"/>
      <c r="Q65" s="80" t="s">
        <v>99</v>
      </c>
      <c r="R65" s="80" t="s">
        <v>325</v>
      </c>
      <c r="S65" s="81" t="s">
        <v>325</v>
      </c>
      <c r="T65" s="80" t="s">
        <v>351</v>
      </c>
      <c r="U65" s="80" t="s">
        <v>325</v>
      </c>
      <c r="V65" s="77" t="s">
        <v>12</v>
      </c>
      <c r="W65" s="77" t="s">
        <v>47</v>
      </c>
      <c r="X65" s="77" t="s">
        <v>268</v>
      </c>
      <c r="Y65" s="69"/>
    </row>
    <row r="66" spans="1:25" ht="150">
      <c r="A66" s="76">
        <v>60</v>
      </c>
      <c r="B66" s="79" t="s">
        <v>269</v>
      </c>
      <c r="C66" s="82">
        <v>45912</v>
      </c>
      <c r="D66" s="79" t="s">
        <v>7</v>
      </c>
      <c r="E66" s="64"/>
      <c r="F66" s="64"/>
      <c r="G66" s="64"/>
      <c r="H66" s="64"/>
      <c r="I66" s="64"/>
      <c r="J66" s="79" t="s">
        <v>270</v>
      </c>
      <c r="K66" s="66"/>
      <c r="L66" s="66"/>
      <c r="M66" s="67"/>
      <c r="N66" s="68"/>
      <c r="O66" s="75"/>
      <c r="P66" s="68"/>
      <c r="Q66" s="80" t="s">
        <v>308</v>
      </c>
      <c r="R66" s="80" t="s">
        <v>98</v>
      </c>
      <c r="S66" s="81" t="s">
        <v>98</v>
      </c>
      <c r="T66" s="80" t="s">
        <v>98</v>
      </c>
      <c r="U66" s="80" t="s">
        <v>312</v>
      </c>
      <c r="V66" s="77" t="s">
        <v>10</v>
      </c>
      <c r="W66" s="77" t="s">
        <v>191</v>
      </c>
      <c r="X66" s="77" t="s">
        <v>271</v>
      </c>
      <c r="Y66" s="69"/>
    </row>
    <row r="67" spans="1:25" ht="37.5">
      <c r="A67" s="76">
        <v>61</v>
      </c>
      <c r="B67" s="79" t="s">
        <v>272</v>
      </c>
      <c r="C67" s="82">
        <v>45917</v>
      </c>
      <c r="D67" s="79" t="s">
        <v>24</v>
      </c>
      <c r="E67" s="64"/>
      <c r="F67" s="64"/>
      <c r="G67" s="64"/>
      <c r="H67" s="64"/>
      <c r="I67" s="64"/>
      <c r="J67" s="79" t="s">
        <v>273</v>
      </c>
      <c r="K67" s="66"/>
      <c r="L67" s="66"/>
      <c r="M67" s="67"/>
      <c r="N67" s="68"/>
      <c r="O67" s="75"/>
      <c r="P67" s="68"/>
      <c r="Q67" s="80" t="s">
        <v>290</v>
      </c>
      <c r="R67" s="80" t="s">
        <v>98</v>
      </c>
      <c r="S67" s="81" t="s">
        <v>98</v>
      </c>
      <c r="T67" s="80" t="s">
        <v>302</v>
      </c>
      <c r="U67" s="80" t="s">
        <v>303</v>
      </c>
      <c r="V67" s="77" t="s">
        <v>52</v>
      </c>
      <c r="W67" s="77" t="s">
        <v>75</v>
      </c>
      <c r="X67" s="77" t="s">
        <v>84</v>
      </c>
      <c r="Y67" s="69"/>
    </row>
    <row r="68" spans="1:25" ht="112.5">
      <c r="A68" s="76">
        <v>62</v>
      </c>
      <c r="B68" s="79" t="s">
        <v>274</v>
      </c>
      <c r="C68" s="82">
        <v>45917</v>
      </c>
      <c r="D68" s="79" t="s">
        <v>24</v>
      </c>
      <c r="E68" s="64"/>
      <c r="F68" s="64"/>
      <c r="G68" s="64"/>
      <c r="H68" s="64"/>
      <c r="I68" s="64"/>
      <c r="J68" s="79" t="s">
        <v>275</v>
      </c>
      <c r="K68" s="66"/>
      <c r="L68" s="66"/>
      <c r="M68" s="67"/>
      <c r="N68" s="68"/>
      <c r="O68" s="75"/>
      <c r="P68" s="68"/>
      <c r="Q68" s="80" t="s">
        <v>99</v>
      </c>
      <c r="R68" s="80" t="s">
        <v>325</v>
      </c>
      <c r="S68" s="81" t="s">
        <v>325</v>
      </c>
      <c r="T68" s="80" t="s">
        <v>352</v>
      </c>
      <c r="U68" s="80" t="s">
        <v>325</v>
      </c>
      <c r="V68" s="77" t="s">
        <v>12</v>
      </c>
      <c r="W68" s="77" t="s">
        <v>47</v>
      </c>
      <c r="X68" s="77" t="s">
        <v>86</v>
      </c>
      <c r="Y68" s="69"/>
    </row>
    <row r="69" spans="1:25" ht="75">
      <c r="A69" s="76">
        <v>63</v>
      </c>
      <c r="B69" s="79" t="s">
        <v>276</v>
      </c>
      <c r="C69" s="82">
        <v>45918</v>
      </c>
      <c r="D69" s="79" t="s">
        <v>26</v>
      </c>
      <c r="E69" s="64"/>
      <c r="F69" s="64"/>
      <c r="G69" s="64"/>
      <c r="H69" s="64"/>
      <c r="I69" s="64"/>
      <c r="J69" s="79" t="s">
        <v>277</v>
      </c>
      <c r="K69" s="66"/>
      <c r="L69" s="66"/>
      <c r="M69" s="67"/>
      <c r="N69" s="68"/>
      <c r="O69" s="75"/>
      <c r="P69" s="68"/>
      <c r="Q69" s="80" t="s">
        <v>363</v>
      </c>
      <c r="R69" s="80" t="s">
        <v>98</v>
      </c>
      <c r="S69" s="81" t="s">
        <v>98</v>
      </c>
      <c r="T69" s="80" t="s">
        <v>390</v>
      </c>
      <c r="U69" s="80" t="s">
        <v>391</v>
      </c>
      <c r="V69" s="77" t="s">
        <v>11</v>
      </c>
      <c r="W69" s="77" t="s">
        <v>11</v>
      </c>
      <c r="X69" s="77" t="s">
        <v>93</v>
      </c>
      <c r="Y69" s="69"/>
    </row>
    <row r="70" spans="1:25" ht="150">
      <c r="A70" s="76">
        <v>64</v>
      </c>
      <c r="B70" s="79" t="s">
        <v>278</v>
      </c>
      <c r="C70" s="82">
        <v>45920</v>
      </c>
      <c r="D70" s="79" t="s">
        <v>7</v>
      </c>
      <c r="E70" s="64"/>
      <c r="F70" s="64"/>
      <c r="G70" s="64"/>
      <c r="H70" s="64"/>
      <c r="I70" s="64"/>
      <c r="J70" s="79" t="s">
        <v>279</v>
      </c>
      <c r="K70" s="66"/>
      <c r="L70" s="66"/>
      <c r="M70" s="67"/>
      <c r="N70" s="68"/>
      <c r="O70" s="75"/>
      <c r="P70" s="68"/>
      <c r="Q70" s="80" t="s">
        <v>308</v>
      </c>
      <c r="R70" s="80" t="s">
        <v>98</v>
      </c>
      <c r="S70" s="81" t="s">
        <v>98</v>
      </c>
      <c r="T70" s="80" t="s">
        <v>98</v>
      </c>
      <c r="U70" s="80" t="s">
        <v>312</v>
      </c>
      <c r="V70" s="77" t="s">
        <v>10</v>
      </c>
      <c r="W70" s="77" t="s">
        <v>191</v>
      </c>
      <c r="X70" s="77" t="s">
        <v>280</v>
      </c>
      <c r="Y70" s="69"/>
    </row>
    <row r="71" spans="1:25" ht="56.25">
      <c r="A71" s="76">
        <v>65</v>
      </c>
      <c r="B71" s="79" t="s">
        <v>281</v>
      </c>
      <c r="C71" s="82">
        <v>45920</v>
      </c>
      <c r="D71" s="79" t="s">
        <v>7</v>
      </c>
      <c r="E71" s="64"/>
      <c r="F71" s="64"/>
      <c r="G71" s="64"/>
      <c r="H71" s="64"/>
      <c r="I71" s="64"/>
      <c r="J71" s="79" t="s">
        <v>282</v>
      </c>
      <c r="K71" s="66"/>
      <c r="L71" s="66"/>
      <c r="M71" s="67"/>
      <c r="N71" s="68"/>
      <c r="O71" s="75"/>
      <c r="P71" s="68"/>
      <c r="Q71" s="80" t="s">
        <v>290</v>
      </c>
      <c r="R71" s="80" t="s">
        <v>98</v>
      </c>
      <c r="S71" s="81" t="s">
        <v>98</v>
      </c>
      <c r="T71" s="80" t="s">
        <v>304</v>
      </c>
      <c r="U71" s="80" t="s">
        <v>303</v>
      </c>
      <c r="V71" s="77" t="s">
        <v>52</v>
      </c>
      <c r="W71" s="77" t="s">
        <v>75</v>
      </c>
      <c r="X71" s="77" t="s">
        <v>75</v>
      </c>
      <c r="Y71" s="69"/>
    </row>
    <row r="72" spans="1:25" ht="131.25">
      <c r="A72" s="76">
        <v>66</v>
      </c>
      <c r="B72" s="79" t="s">
        <v>283</v>
      </c>
      <c r="C72" s="82">
        <v>45921</v>
      </c>
      <c r="D72" s="79" t="s">
        <v>7</v>
      </c>
      <c r="E72" s="64"/>
      <c r="F72" s="64"/>
      <c r="G72" s="64"/>
      <c r="H72" s="64"/>
      <c r="I72" s="64"/>
      <c r="J72" s="79" t="s">
        <v>284</v>
      </c>
      <c r="K72" s="66"/>
      <c r="L72" s="66"/>
      <c r="M72" s="67"/>
      <c r="N72" s="68"/>
      <c r="O72" s="75"/>
      <c r="P72" s="68"/>
      <c r="Q72" s="80" t="s">
        <v>290</v>
      </c>
      <c r="R72" s="80" t="s">
        <v>98</v>
      </c>
      <c r="S72" s="81" t="s">
        <v>98</v>
      </c>
      <c r="T72" s="80" t="s">
        <v>305</v>
      </c>
      <c r="U72" s="80" t="s">
        <v>306</v>
      </c>
      <c r="V72" s="77" t="s">
        <v>52</v>
      </c>
      <c r="W72" s="77" t="s">
        <v>48</v>
      </c>
      <c r="X72" s="77" t="s">
        <v>285</v>
      </c>
      <c r="Y72" s="69"/>
    </row>
    <row r="73" spans="1:25" ht="187.5">
      <c r="A73" s="76">
        <v>67</v>
      </c>
      <c r="B73" s="79" t="s">
        <v>286</v>
      </c>
      <c r="C73" s="82">
        <v>45928</v>
      </c>
      <c r="D73" s="79" t="s">
        <v>7</v>
      </c>
      <c r="E73" s="64"/>
      <c r="F73" s="64"/>
      <c r="G73" s="64"/>
      <c r="H73" s="64"/>
      <c r="I73" s="64"/>
      <c r="J73" s="79" t="s">
        <v>287</v>
      </c>
      <c r="K73" s="66"/>
      <c r="L73" s="66"/>
      <c r="M73" s="67"/>
      <c r="N73" s="68"/>
      <c r="O73" s="75"/>
      <c r="P73" s="68"/>
      <c r="Q73" s="80" t="s">
        <v>99</v>
      </c>
      <c r="R73" s="80" t="s">
        <v>325</v>
      </c>
      <c r="S73" s="81" t="s">
        <v>325</v>
      </c>
      <c r="T73" s="80" t="s">
        <v>353</v>
      </c>
      <c r="U73" s="80" t="s">
        <v>325</v>
      </c>
      <c r="V73" s="77" t="s">
        <v>12</v>
      </c>
      <c r="W73" s="77" t="s">
        <v>47</v>
      </c>
      <c r="X73" s="77" t="s">
        <v>78</v>
      </c>
      <c r="Y73" s="69"/>
    </row>
    <row r="74" spans="1:25" ht="60">
      <c r="A74" s="76">
        <v>68</v>
      </c>
      <c r="B74" s="79" t="s">
        <v>288</v>
      </c>
      <c r="C74" s="82">
        <v>45930</v>
      </c>
      <c r="D74" s="79" t="s">
        <v>7</v>
      </c>
      <c r="E74" s="64"/>
      <c r="F74" s="64"/>
      <c r="G74" s="64"/>
      <c r="H74" s="64"/>
      <c r="I74" s="64"/>
      <c r="J74" s="79" t="s">
        <v>289</v>
      </c>
      <c r="K74" s="66"/>
      <c r="L74" s="66"/>
      <c r="M74" s="67"/>
      <c r="N74" s="68"/>
      <c r="O74" s="75"/>
      <c r="P74" s="68"/>
      <c r="Q74" s="80" t="s">
        <v>99</v>
      </c>
      <c r="R74" s="80" t="s">
        <v>325</v>
      </c>
      <c r="S74" s="81" t="s">
        <v>325</v>
      </c>
      <c r="T74" s="80" t="s">
        <v>354</v>
      </c>
      <c r="U74" s="80" t="s">
        <v>318</v>
      </c>
      <c r="V74" s="77" t="s">
        <v>12</v>
      </c>
      <c r="W74" s="77" t="s">
        <v>49</v>
      </c>
      <c r="X74" s="77" t="s">
        <v>178</v>
      </c>
      <c r="Y74" s="69"/>
    </row>
    <row r="75" spans="1:25">
      <c r="A75" s="65"/>
      <c r="B75" s="50"/>
      <c r="C75" s="51"/>
      <c r="D75" s="51"/>
      <c r="E75" s="51"/>
      <c r="F75" s="51"/>
      <c r="G75" s="51"/>
      <c r="H75" s="51"/>
      <c r="I75" s="51"/>
      <c r="J75" s="52"/>
      <c r="K75" s="62"/>
      <c r="L75" s="62"/>
      <c r="M75" s="62"/>
      <c r="N75" s="53"/>
      <c r="O75" s="63"/>
      <c r="P75" s="53"/>
      <c r="Q75" s="53"/>
      <c r="R75" s="53"/>
      <c r="S75" s="53"/>
      <c r="T75" s="53"/>
      <c r="U75" s="53"/>
      <c r="V75" s="52"/>
      <c r="W75" s="52"/>
      <c r="X75" s="52"/>
      <c r="Y75" s="51"/>
    </row>
    <row r="76" spans="1:25">
      <c r="A76" s="65"/>
      <c r="B76" s="50"/>
      <c r="C76" s="51"/>
      <c r="D76" s="51"/>
      <c r="E76" s="51"/>
      <c r="F76" s="51"/>
      <c r="G76" s="51"/>
      <c r="H76" s="51"/>
      <c r="I76" s="51"/>
      <c r="J76" s="52"/>
      <c r="K76" s="62"/>
      <c r="L76" s="62"/>
      <c r="M76" s="62"/>
      <c r="N76" s="53"/>
      <c r="O76" s="63"/>
      <c r="P76" s="53"/>
      <c r="Q76" s="53"/>
      <c r="R76" s="53"/>
      <c r="S76" s="53"/>
      <c r="T76" s="53"/>
      <c r="U76" s="53"/>
      <c r="V76" s="52"/>
      <c r="W76" s="52"/>
      <c r="X76" s="52"/>
      <c r="Y76" s="51"/>
    </row>
    <row r="77" spans="1:25">
      <c r="A77" s="65"/>
      <c r="B77" s="50"/>
      <c r="C77" s="51"/>
      <c r="D77" s="51"/>
      <c r="E77" s="51"/>
      <c r="F77" s="51"/>
      <c r="G77" s="51"/>
      <c r="H77" s="51"/>
      <c r="I77" s="51"/>
      <c r="J77" s="52"/>
      <c r="K77" s="62"/>
      <c r="L77" s="62"/>
      <c r="M77" s="62"/>
      <c r="N77" s="53"/>
      <c r="O77" s="63"/>
      <c r="P77" s="53"/>
      <c r="Q77" s="53"/>
      <c r="R77" s="53"/>
      <c r="S77" s="53"/>
      <c r="T77" s="53"/>
      <c r="U77" s="53"/>
      <c r="V77" s="52"/>
      <c r="W77" s="52"/>
      <c r="X77" s="52"/>
      <c r="Y77" s="51"/>
    </row>
    <row r="78" spans="1:25">
      <c r="A78" s="65"/>
      <c r="B78" s="50"/>
      <c r="C78" s="51"/>
      <c r="D78" s="51"/>
      <c r="E78" s="51"/>
      <c r="F78" s="51"/>
      <c r="G78" s="51"/>
      <c r="H78" s="51"/>
      <c r="I78" s="51"/>
      <c r="J78" s="52"/>
      <c r="K78" s="62"/>
      <c r="L78" s="62"/>
      <c r="M78" s="62"/>
      <c r="N78" s="53"/>
      <c r="O78" s="63"/>
      <c r="P78" s="53"/>
      <c r="Q78" s="53"/>
      <c r="R78" s="53"/>
      <c r="S78" s="53"/>
      <c r="T78" s="53"/>
      <c r="U78" s="53"/>
      <c r="V78" s="52"/>
      <c r="W78" s="52"/>
      <c r="X78" s="52"/>
      <c r="Y78" s="51"/>
    </row>
    <row r="79" spans="1:25">
      <c r="A79" s="65"/>
      <c r="B79" s="50"/>
      <c r="C79" s="51"/>
      <c r="D79" s="51"/>
      <c r="E79" s="51"/>
      <c r="F79" s="51"/>
      <c r="G79" s="51"/>
      <c r="H79" s="51"/>
      <c r="I79" s="51"/>
      <c r="J79" s="52"/>
      <c r="K79" s="62"/>
      <c r="L79" s="62"/>
      <c r="M79" s="62"/>
      <c r="N79" s="53"/>
      <c r="O79" s="63"/>
      <c r="P79" s="53"/>
      <c r="Q79" s="53"/>
      <c r="R79" s="53"/>
      <c r="S79" s="53"/>
      <c r="T79" s="53"/>
      <c r="U79" s="53"/>
      <c r="V79" s="52"/>
      <c r="W79" s="52"/>
      <c r="X79" s="52"/>
      <c r="Y79" s="51"/>
    </row>
    <row r="80" spans="1:25">
      <c r="A80" s="65"/>
      <c r="B80" s="50"/>
      <c r="C80" s="51"/>
      <c r="D80" s="51"/>
      <c r="E80" s="51"/>
      <c r="F80" s="51"/>
      <c r="G80" s="51"/>
      <c r="H80" s="51"/>
      <c r="I80" s="51"/>
      <c r="J80" s="52"/>
      <c r="K80" s="62"/>
      <c r="L80" s="62"/>
      <c r="M80" s="62"/>
      <c r="N80" s="53"/>
      <c r="O80" s="63"/>
      <c r="P80" s="53"/>
      <c r="Q80" s="53"/>
      <c r="R80" s="53"/>
      <c r="S80" s="53"/>
      <c r="T80" s="53"/>
      <c r="U80" s="53"/>
      <c r="V80" s="52"/>
      <c r="W80" s="52"/>
      <c r="X80" s="52"/>
      <c r="Y80" s="51"/>
    </row>
    <row r="81" spans="1:25">
      <c r="A81" s="65"/>
      <c r="B81" s="50"/>
      <c r="C81" s="51"/>
      <c r="D81" s="51"/>
      <c r="E81" s="51"/>
      <c r="F81" s="51"/>
      <c r="G81" s="51"/>
      <c r="H81" s="51"/>
      <c r="I81" s="51"/>
      <c r="J81" s="52"/>
      <c r="K81" s="62"/>
      <c r="L81" s="62"/>
      <c r="M81" s="62"/>
      <c r="N81" s="53"/>
      <c r="O81" s="63"/>
      <c r="P81" s="53"/>
      <c r="Q81" s="53"/>
      <c r="R81" s="53"/>
      <c r="S81" s="53"/>
      <c r="T81" s="53"/>
      <c r="U81" s="53"/>
      <c r="V81" s="52"/>
      <c r="W81" s="52"/>
      <c r="X81" s="52"/>
      <c r="Y81" s="51"/>
    </row>
    <row r="82" spans="1:25">
      <c r="A82" s="65"/>
      <c r="B82" s="50"/>
      <c r="C82" s="51"/>
      <c r="D82" s="51"/>
      <c r="E82" s="51"/>
      <c r="F82" s="51"/>
      <c r="G82" s="51"/>
      <c r="H82" s="51"/>
      <c r="I82" s="51"/>
      <c r="J82" s="52"/>
      <c r="K82" s="62"/>
      <c r="L82" s="62"/>
      <c r="M82" s="62"/>
      <c r="N82" s="53"/>
      <c r="O82" s="63"/>
      <c r="P82" s="53"/>
      <c r="Q82" s="53"/>
      <c r="R82" s="53"/>
      <c r="S82" s="53"/>
      <c r="T82" s="53"/>
      <c r="U82" s="53"/>
      <c r="V82" s="52"/>
      <c r="W82" s="52"/>
      <c r="X82" s="52"/>
      <c r="Y82" s="51"/>
    </row>
    <row r="83" spans="1:25">
      <c r="A83" s="65"/>
      <c r="B83" s="50"/>
      <c r="C83" s="51"/>
      <c r="D83" s="51"/>
      <c r="E83" s="51"/>
      <c r="F83" s="51"/>
      <c r="G83" s="51"/>
      <c r="H83" s="51"/>
      <c r="I83" s="51"/>
      <c r="J83" s="52"/>
      <c r="K83" s="62"/>
      <c r="L83" s="62"/>
      <c r="M83" s="62"/>
      <c r="N83" s="53"/>
      <c r="O83" s="63"/>
      <c r="P83" s="53"/>
      <c r="Q83" s="53"/>
      <c r="R83" s="53"/>
      <c r="S83" s="53"/>
      <c r="T83" s="53"/>
      <c r="U83" s="53"/>
      <c r="V83" s="52"/>
      <c r="W83" s="52"/>
      <c r="X83" s="52"/>
      <c r="Y83" s="51"/>
    </row>
    <row r="84" spans="1:25">
      <c r="A84" s="65"/>
      <c r="B84" s="50"/>
      <c r="C84" s="51"/>
      <c r="D84" s="51"/>
      <c r="E84" s="51"/>
      <c r="F84" s="51"/>
      <c r="G84" s="51"/>
      <c r="H84" s="51"/>
      <c r="I84" s="51"/>
      <c r="J84" s="52"/>
      <c r="K84" s="62"/>
      <c r="L84" s="62"/>
      <c r="M84" s="62"/>
      <c r="N84" s="53"/>
      <c r="O84" s="63"/>
      <c r="P84" s="53"/>
      <c r="Q84" s="53"/>
      <c r="R84" s="53"/>
      <c r="S84" s="53"/>
      <c r="T84" s="53"/>
      <c r="U84" s="53"/>
      <c r="V84" s="52"/>
      <c r="W84" s="52"/>
      <c r="X84" s="52"/>
      <c r="Y84" s="51"/>
    </row>
    <row r="85" spans="1:25">
      <c r="A85" s="65"/>
      <c r="B85" s="50"/>
      <c r="C85" s="51"/>
      <c r="D85" s="51"/>
      <c r="E85" s="51"/>
      <c r="F85" s="51"/>
      <c r="G85" s="51"/>
      <c r="H85" s="51"/>
      <c r="I85" s="51"/>
      <c r="J85" s="52"/>
      <c r="K85" s="62"/>
      <c r="L85" s="62"/>
      <c r="M85" s="62"/>
      <c r="N85" s="53"/>
      <c r="O85" s="63"/>
      <c r="P85" s="53"/>
      <c r="Q85" s="53"/>
      <c r="R85" s="53"/>
      <c r="S85" s="53"/>
      <c r="T85" s="53"/>
      <c r="U85" s="53"/>
      <c r="V85" s="52"/>
      <c r="W85" s="52"/>
      <c r="X85" s="52"/>
      <c r="Y85" s="51"/>
    </row>
    <row r="86" spans="1:25">
      <c r="A86" s="65"/>
      <c r="B86" s="50"/>
      <c r="C86" s="51"/>
      <c r="D86" s="51"/>
      <c r="E86" s="51"/>
      <c r="F86" s="51"/>
      <c r="G86" s="51"/>
      <c r="H86" s="51"/>
      <c r="I86" s="51"/>
      <c r="J86" s="52"/>
      <c r="K86" s="62"/>
      <c r="L86" s="62"/>
      <c r="M86" s="62"/>
      <c r="N86" s="53"/>
      <c r="O86" s="63"/>
      <c r="P86" s="53"/>
      <c r="Q86" s="53"/>
      <c r="R86" s="53"/>
      <c r="S86" s="53"/>
      <c r="T86" s="53"/>
      <c r="U86" s="53"/>
      <c r="V86" s="52"/>
      <c r="W86" s="52"/>
      <c r="X86" s="52"/>
      <c r="Y86" s="51"/>
    </row>
    <row r="87" spans="1:25">
      <c r="A87" s="65"/>
      <c r="B87" s="50"/>
      <c r="C87" s="51"/>
      <c r="D87" s="51"/>
      <c r="E87" s="51"/>
      <c r="F87" s="51"/>
      <c r="G87" s="51"/>
      <c r="H87" s="51"/>
      <c r="I87" s="51"/>
      <c r="J87" s="52"/>
      <c r="K87" s="62"/>
      <c r="L87" s="62"/>
      <c r="M87" s="62"/>
      <c r="N87" s="53"/>
      <c r="O87" s="63"/>
      <c r="P87" s="53"/>
      <c r="Q87" s="53"/>
      <c r="R87" s="53"/>
      <c r="S87" s="53"/>
      <c r="T87" s="53"/>
      <c r="U87" s="53"/>
      <c r="V87" s="52"/>
      <c r="W87" s="52"/>
      <c r="X87" s="52"/>
      <c r="Y87" s="51"/>
    </row>
    <row r="88" spans="1:25">
      <c r="A88" s="65"/>
      <c r="B88" s="50"/>
      <c r="C88" s="51"/>
      <c r="D88" s="51"/>
      <c r="E88" s="51"/>
      <c r="F88" s="51"/>
      <c r="G88" s="51"/>
      <c r="H88" s="51"/>
      <c r="I88" s="51"/>
      <c r="J88" s="52"/>
      <c r="K88" s="62"/>
      <c r="L88" s="62"/>
      <c r="M88" s="62"/>
      <c r="N88" s="53"/>
      <c r="O88" s="63"/>
      <c r="P88" s="53"/>
      <c r="Q88" s="53"/>
      <c r="R88" s="53"/>
      <c r="S88" s="53"/>
      <c r="T88" s="53"/>
      <c r="U88" s="53"/>
      <c r="V88" s="52"/>
      <c r="W88" s="52"/>
      <c r="X88" s="52"/>
      <c r="Y88" s="51"/>
    </row>
    <row r="89" spans="1:25">
      <c r="A89" s="65"/>
      <c r="B89" s="50"/>
      <c r="C89" s="51"/>
      <c r="D89" s="51"/>
      <c r="E89" s="51"/>
      <c r="F89" s="51"/>
      <c r="G89" s="51"/>
      <c r="H89" s="51"/>
      <c r="I89" s="51"/>
      <c r="J89" s="52"/>
      <c r="K89" s="62"/>
      <c r="L89" s="62"/>
      <c r="M89" s="62"/>
      <c r="N89" s="53"/>
      <c r="O89" s="63"/>
      <c r="P89" s="53"/>
      <c r="Q89" s="53"/>
      <c r="R89" s="53"/>
      <c r="S89" s="53"/>
      <c r="T89" s="53"/>
      <c r="U89" s="53"/>
      <c r="V89" s="52"/>
      <c r="W89" s="52"/>
      <c r="X89" s="52"/>
      <c r="Y89" s="51"/>
    </row>
    <row r="90" spans="1:25">
      <c r="A90" s="65"/>
      <c r="B90" s="50"/>
      <c r="C90" s="51"/>
      <c r="D90" s="51"/>
      <c r="E90" s="51"/>
      <c r="F90" s="51"/>
      <c r="G90" s="51"/>
      <c r="H90" s="51"/>
      <c r="I90" s="51"/>
      <c r="J90" s="52"/>
      <c r="K90" s="62"/>
      <c r="L90" s="62"/>
      <c r="M90" s="62"/>
      <c r="N90" s="53"/>
      <c r="O90" s="63"/>
      <c r="P90" s="53"/>
      <c r="Q90" s="53"/>
      <c r="R90" s="53"/>
      <c r="S90" s="53"/>
      <c r="T90" s="53"/>
      <c r="U90" s="53"/>
      <c r="V90" s="52"/>
      <c r="W90" s="52"/>
      <c r="X90" s="52"/>
      <c r="Y90" s="51"/>
    </row>
    <row r="91" spans="1:25">
      <c r="A91" s="65"/>
      <c r="B91" s="50"/>
      <c r="C91" s="51"/>
      <c r="D91" s="51"/>
      <c r="E91" s="51"/>
      <c r="F91" s="51"/>
      <c r="G91" s="51"/>
      <c r="H91" s="51"/>
      <c r="I91" s="51"/>
      <c r="J91" s="52"/>
      <c r="K91" s="62"/>
      <c r="L91" s="62"/>
      <c r="M91" s="62"/>
      <c r="N91" s="53"/>
      <c r="O91" s="63"/>
      <c r="P91" s="53"/>
      <c r="Q91" s="53"/>
      <c r="R91" s="53"/>
      <c r="S91" s="53"/>
      <c r="T91" s="53"/>
      <c r="U91" s="53"/>
      <c r="V91" s="52"/>
      <c r="W91" s="52"/>
      <c r="X91" s="52"/>
      <c r="Y91" s="51"/>
    </row>
    <row r="92" spans="1:25">
      <c r="A92" s="65"/>
      <c r="B92" s="50"/>
      <c r="C92" s="51"/>
      <c r="D92" s="51"/>
      <c r="E92" s="51"/>
      <c r="F92" s="51"/>
      <c r="G92" s="51"/>
      <c r="H92" s="51"/>
      <c r="I92" s="51"/>
      <c r="J92" s="52"/>
      <c r="K92" s="62"/>
      <c r="L92" s="62"/>
      <c r="M92" s="62"/>
      <c r="N92" s="53"/>
      <c r="O92" s="63"/>
      <c r="P92" s="53"/>
      <c r="Q92" s="53"/>
      <c r="R92" s="53"/>
      <c r="S92" s="53"/>
      <c r="T92" s="53"/>
      <c r="U92" s="53"/>
      <c r="V92" s="52"/>
      <c r="W92" s="52"/>
      <c r="X92" s="52"/>
      <c r="Y92" s="51"/>
    </row>
    <row r="93" spans="1:25">
      <c r="A93" s="65"/>
      <c r="B93" s="50"/>
      <c r="C93" s="51"/>
      <c r="D93" s="51"/>
      <c r="E93" s="51"/>
      <c r="F93" s="51"/>
      <c r="G93" s="51"/>
      <c r="H93" s="51"/>
      <c r="I93" s="51"/>
      <c r="J93" s="52"/>
      <c r="K93" s="62"/>
      <c r="L93" s="62"/>
      <c r="M93" s="62"/>
      <c r="N93" s="53"/>
      <c r="O93" s="63"/>
      <c r="P93" s="53"/>
      <c r="Q93" s="53"/>
      <c r="R93" s="53"/>
      <c r="S93" s="53"/>
      <c r="T93" s="53"/>
      <c r="U93" s="53"/>
      <c r="V93" s="52"/>
      <c r="W93" s="52"/>
      <c r="X93" s="52"/>
      <c r="Y93" s="51"/>
    </row>
    <row r="94" spans="1:25">
      <c r="A94" s="65"/>
      <c r="B94" s="50"/>
      <c r="C94" s="51"/>
      <c r="D94" s="51"/>
      <c r="E94" s="51"/>
      <c r="F94" s="51"/>
      <c r="G94" s="51"/>
      <c r="H94" s="51"/>
      <c r="I94" s="51"/>
      <c r="J94" s="52"/>
      <c r="K94" s="62"/>
      <c r="L94" s="62"/>
      <c r="M94" s="62"/>
      <c r="N94" s="53"/>
      <c r="O94" s="63"/>
      <c r="P94" s="53"/>
      <c r="Q94" s="53"/>
      <c r="R94" s="53"/>
      <c r="S94" s="53"/>
      <c r="T94" s="53"/>
      <c r="U94" s="53"/>
      <c r="V94" s="52"/>
      <c r="W94" s="52"/>
      <c r="X94" s="52"/>
      <c r="Y94" s="51"/>
    </row>
    <row r="95" spans="1:25">
      <c r="A95" s="65"/>
      <c r="B95" s="50"/>
      <c r="C95" s="51"/>
      <c r="D95" s="51"/>
      <c r="E95" s="51"/>
      <c r="F95" s="51"/>
      <c r="G95" s="51"/>
      <c r="H95" s="51"/>
      <c r="I95" s="51"/>
      <c r="J95" s="52"/>
      <c r="K95" s="62"/>
      <c r="L95" s="62"/>
      <c r="M95" s="62"/>
      <c r="N95" s="53"/>
      <c r="O95" s="63"/>
      <c r="P95" s="53"/>
      <c r="Q95" s="53"/>
      <c r="R95" s="53"/>
      <c r="S95" s="53"/>
      <c r="T95" s="53"/>
      <c r="U95" s="53"/>
      <c r="V95" s="52"/>
      <c r="W95" s="52"/>
      <c r="X95" s="52"/>
      <c r="Y95" s="51"/>
    </row>
    <row r="96" spans="1:25">
      <c r="A96" s="65"/>
      <c r="B96" s="50"/>
      <c r="C96" s="51"/>
      <c r="D96" s="51"/>
      <c r="E96" s="51"/>
      <c r="F96" s="51"/>
      <c r="G96" s="51"/>
      <c r="H96" s="51"/>
      <c r="I96" s="51"/>
      <c r="J96" s="52"/>
      <c r="K96" s="62"/>
      <c r="L96" s="62"/>
      <c r="M96" s="62"/>
      <c r="N96" s="53"/>
      <c r="O96" s="63"/>
      <c r="P96" s="53"/>
      <c r="Q96" s="53"/>
      <c r="R96" s="53"/>
      <c r="S96" s="53"/>
      <c r="T96" s="53"/>
      <c r="U96" s="53"/>
      <c r="V96" s="52"/>
      <c r="W96" s="52"/>
      <c r="X96" s="52"/>
      <c r="Y96" s="51"/>
    </row>
    <row r="97" spans="1:25">
      <c r="A97" s="65"/>
      <c r="B97" s="50"/>
      <c r="C97" s="51"/>
      <c r="D97" s="51"/>
      <c r="E97" s="51"/>
      <c r="F97" s="51"/>
      <c r="G97" s="51"/>
      <c r="H97" s="51"/>
      <c r="I97" s="51"/>
      <c r="J97" s="52"/>
      <c r="K97" s="62"/>
      <c r="L97" s="62"/>
      <c r="M97" s="62"/>
      <c r="N97" s="53"/>
      <c r="O97" s="63"/>
      <c r="P97" s="53"/>
      <c r="Q97" s="53"/>
      <c r="R97" s="53"/>
      <c r="S97" s="53"/>
      <c r="T97" s="53"/>
      <c r="U97" s="53"/>
      <c r="V97" s="52"/>
      <c r="W97" s="52"/>
      <c r="X97" s="52"/>
      <c r="Y97" s="51"/>
    </row>
    <row r="98" spans="1:25">
      <c r="A98" s="65"/>
      <c r="B98" s="50"/>
      <c r="C98" s="51"/>
      <c r="D98" s="51"/>
      <c r="E98" s="51"/>
      <c r="F98" s="51"/>
      <c r="G98" s="51"/>
      <c r="H98" s="51"/>
      <c r="I98" s="51"/>
      <c r="J98" s="52"/>
      <c r="K98" s="62"/>
      <c r="L98" s="62"/>
      <c r="M98" s="62"/>
      <c r="N98" s="53"/>
      <c r="O98" s="63"/>
      <c r="P98" s="53"/>
      <c r="Q98" s="53"/>
      <c r="R98" s="53"/>
      <c r="S98" s="53"/>
      <c r="T98" s="53"/>
      <c r="U98" s="53"/>
      <c r="V98" s="52"/>
      <c r="W98" s="52"/>
      <c r="X98" s="52"/>
      <c r="Y98" s="51"/>
    </row>
    <row r="99" spans="1:25">
      <c r="A99" s="65"/>
      <c r="B99" s="50"/>
      <c r="C99" s="51"/>
      <c r="D99" s="51"/>
      <c r="E99" s="51"/>
      <c r="F99" s="51"/>
      <c r="G99" s="51"/>
      <c r="H99" s="51"/>
      <c r="I99" s="51"/>
      <c r="J99" s="52"/>
      <c r="K99" s="62"/>
      <c r="L99" s="62"/>
      <c r="M99" s="62"/>
      <c r="N99" s="53"/>
      <c r="O99" s="63"/>
      <c r="P99" s="53"/>
      <c r="Q99" s="53"/>
      <c r="R99" s="53"/>
      <c r="S99" s="53"/>
      <c r="T99" s="53"/>
      <c r="U99" s="53"/>
      <c r="V99" s="52"/>
      <c r="W99" s="52"/>
      <c r="X99" s="52"/>
      <c r="Y99" s="51"/>
    </row>
    <row r="100" spans="1:25">
      <c r="A100" s="65"/>
      <c r="B100" s="50"/>
      <c r="C100" s="51"/>
      <c r="D100" s="51"/>
      <c r="E100" s="51"/>
      <c r="F100" s="51"/>
      <c r="G100" s="51"/>
      <c r="H100" s="51"/>
      <c r="I100" s="51"/>
      <c r="J100" s="52"/>
      <c r="K100" s="62"/>
      <c r="L100" s="62"/>
      <c r="M100" s="62"/>
      <c r="N100" s="53"/>
      <c r="O100" s="63"/>
      <c r="P100" s="53"/>
      <c r="Q100" s="53"/>
      <c r="R100" s="53"/>
      <c r="S100" s="53"/>
      <c r="T100" s="53"/>
      <c r="U100" s="53"/>
      <c r="V100" s="52"/>
      <c r="W100" s="52"/>
      <c r="X100" s="52"/>
      <c r="Y100" s="51"/>
    </row>
    <row r="101" spans="1:25">
      <c r="A101" s="65"/>
      <c r="B101" s="50"/>
      <c r="C101" s="51"/>
      <c r="D101" s="51"/>
      <c r="E101" s="51"/>
      <c r="F101" s="51"/>
      <c r="G101" s="51"/>
      <c r="H101" s="51"/>
      <c r="I101" s="51"/>
      <c r="J101" s="52"/>
      <c r="K101" s="62"/>
      <c r="L101" s="62"/>
      <c r="M101" s="62"/>
      <c r="N101" s="53"/>
      <c r="O101" s="63"/>
      <c r="P101" s="53"/>
      <c r="Q101" s="53"/>
      <c r="R101" s="53"/>
      <c r="S101" s="53"/>
      <c r="T101" s="53"/>
      <c r="U101" s="53"/>
      <c r="V101" s="52"/>
      <c r="W101" s="52"/>
      <c r="X101" s="52"/>
      <c r="Y101" s="51"/>
    </row>
    <row r="102" spans="1:25">
      <c r="A102" s="65"/>
      <c r="B102" s="50"/>
      <c r="C102" s="51"/>
      <c r="D102" s="51"/>
      <c r="E102" s="51"/>
      <c r="F102" s="51"/>
      <c r="G102" s="51"/>
      <c r="H102" s="51"/>
      <c r="I102" s="51"/>
      <c r="J102" s="52"/>
      <c r="K102" s="62"/>
      <c r="L102" s="62"/>
      <c r="M102" s="62"/>
      <c r="N102" s="53"/>
      <c r="O102" s="63"/>
      <c r="P102" s="53"/>
      <c r="Q102" s="53"/>
      <c r="R102" s="53"/>
      <c r="S102" s="53"/>
      <c r="T102" s="53"/>
      <c r="U102" s="53"/>
      <c r="V102" s="52"/>
      <c r="W102" s="52"/>
      <c r="X102" s="52"/>
      <c r="Y102" s="51"/>
    </row>
    <row r="103" spans="1:25">
      <c r="A103" s="65"/>
      <c r="B103" s="50"/>
      <c r="C103" s="51"/>
      <c r="D103" s="51"/>
      <c r="E103" s="51"/>
      <c r="F103" s="51"/>
      <c r="G103" s="51"/>
      <c r="H103" s="51"/>
      <c r="I103" s="51"/>
      <c r="J103" s="52"/>
      <c r="K103" s="62"/>
      <c r="L103" s="62"/>
      <c r="M103" s="62"/>
      <c r="N103" s="53"/>
      <c r="O103" s="63"/>
      <c r="P103" s="53"/>
      <c r="Q103" s="53"/>
      <c r="R103" s="53"/>
      <c r="S103" s="53"/>
      <c r="T103" s="53"/>
      <c r="U103" s="53"/>
      <c r="V103" s="52"/>
      <c r="W103" s="52"/>
      <c r="X103" s="52"/>
      <c r="Y103" s="51"/>
    </row>
  </sheetData>
  <autoFilter ref="A6:Y74">
    <filterColumn colId="6" showButton="0"/>
    <filterColumn colId="7" showButton="0"/>
  </autoFilter>
  <mergeCells count="2">
    <mergeCell ref="A3:V4"/>
    <mergeCell ref="G6:I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view="pageBreakPreview" topLeftCell="C16" zoomScale="115" zoomScaleSheetLayoutView="115" workbookViewId="0">
      <selection activeCell="F43" sqref="F43"/>
    </sheetView>
  </sheetViews>
  <sheetFormatPr defaultRowHeight="14.25"/>
  <cols>
    <col min="1" max="1" width="14.140625" style="87" bestFit="1" customWidth="1"/>
    <col min="2" max="2" width="48" style="87" customWidth="1"/>
    <col min="3" max="9" width="12.7109375" style="87" customWidth="1"/>
    <col min="10" max="16384" width="9.140625" style="87"/>
  </cols>
  <sheetData>
    <row r="1" spans="1:9" s="86" customFormat="1" ht="18" customHeight="1">
      <c r="A1" s="305" t="s">
        <v>508</v>
      </c>
      <c r="B1" s="305"/>
      <c r="C1" s="305"/>
      <c r="D1" s="305"/>
      <c r="E1" s="305"/>
      <c r="F1" s="305"/>
      <c r="G1" s="305"/>
      <c r="H1" s="305"/>
      <c r="I1" s="305"/>
    </row>
    <row r="2" spans="1:9" s="86" customFormat="1" ht="18" customHeight="1">
      <c r="A2" s="306" t="str">
        <f>'[25]MG COVER PAGE'!A2</f>
        <v>Quarter of the year :   Q-II  (Jul-Aug-Sept-2025-26)</v>
      </c>
      <c r="B2" s="306"/>
      <c r="C2" s="306"/>
      <c r="D2" s="306"/>
      <c r="E2" s="306"/>
      <c r="F2" s="306"/>
      <c r="G2" s="306"/>
      <c r="H2" s="306"/>
      <c r="I2" s="306"/>
    </row>
    <row r="3" spans="1:9" s="86" customFormat="1" ht="18" customHeight="1">
      <c r="A3" s="306" t="s">
        <v>509</v>
      </c>
      <c r="B3" s="306"/>
      <c r="C3" s="306"/>
      <c r="D3" s="306"/>
      <c r="E3" s="306"/>
      <c r="F3" s="306"/>
      <c r="G3" s="306"/>
      <c r="H3" s="306"/>
      <c r="I3" s="306"/>
    </row>
    <row r="4" spans="1:9">
      <c r="A4" s="307" t="s">
        <v>510</v>
      </c>
      <c r="B4" s="307" t="s">
        <v>511</v>
      </c>
      <c r="C4" s="307" t="s">
        <v>512</v>
      </c>
      <c r="D4" s="307" t="s">
        <v>513</v>
      </c>
      <c r="E4" s="308" t="s">
        <v>514</v>
      </c>
      <c r="F4" s="309" t="s">
        <v>515</v>
      </c>
      <c r="G4" s="310"/>
      <c r="H4" s="311"/>
      <c r="I4" s="308" t="s">
        <v>516</v>
      </c>
    </row>
    <row r="5" spans="1:9">
      <c r="A5" s="307"/>
      <c r="B5" s="307"/>
      <c r="C5" s="307"/>
      <c r="D5" s="307"/>
      <c r="E5" s="308"/>
      <c r="F5" s="312"/>
      <c r="G5" s="313"/>
      <c r="H5" s="314"/>
      <c r="I5" s="308"/>
    </row>
    <row r="6" spans="1:9" ht="47.25">
      <c r="A6" s="307"/>
      <c r="B6" s="307"/>
      <c r="C6" s="307"/>
      <c r="D6" s="307"/>
      <c r="E6" s="308"/>
      <c r="F6" s="243" t="s">
        <v>517</v>
      </c>
      <c r="G6" s="243" t="s">
        <v>518</v>
      </c>
      <c r="H6" s="243" t="s">
        <v>39</v>
      </c>
      <c r="I6" s="308"/>
    </row>
    <row r="7" spans="1:9" s="137" customFormat="1" ht="15.75">
      <c r="A7" s="135"/>
      <c r="B7" s="243">
        <v>1</v>
      </c>
      <c r="C7" s="243">
        <v>2</v>
      </c>
      <c r="D7" s="243">
        <v>3</v>
      </c>
      <c r="E7" s="136" t="s">
        <v>519</v>
      </c>
      <c r="F7" s="243">
        <v>5</v>
      </c>
      <c r="G7" s="243">
        <v>6</v>
      </c>
      <c r="H7" s="243" t="s">
        <v>520</v>
      </c>
      <c r="I7" s="243" t="s">
        <v>521</v>
      </c>
    </row>
    <row r="8" spans="1:9" s="141" customFormat="1" ht="15.75">
      <c r="A8" s="138" t="s">
        <v>404</v>
      </c>
      <c r="B8" s="139" t="s">
        <v>522</v>
      </c>
      <c r="C8" s="140">
        <f>SUM(C9:C13)</f>
        <v>0</v>
      </c>
      <c r="D8" s="140">
        <f>SUM(D9:D13)</f>
        <v>206272</v>
      </c>
      <c r="E8" s="140">
        <f>C8+D8</f>
        <v>206272</v>
      </c>
      <c r="F8" s="140">
        <f>SUM(F9:F13)</f>
        <v>206272</v>
      </c>
      <c r="G8" s="140">
        <f>SUM(G9:G13)</f>
        <v>0</v>
      </c>
      <c r="H8" s="140">
        <f>F8+G8</f>
        <v>206272</v>
      </c>
      <c r="I8" s="140">
        <f>E8-H8</f>
        <v>0</v>
      </c>
    </row>
    <row r="9" spans="1:9" ht="31.5">
      <c r="A9" s="142" t="s">
        <v>523</v>
      </c>
      <c r="B9" s="143" t="s">
        <v>524</v>
      </c>
      <c r="C9" s="144">
        <v>0</v>
      </c>
      <c r="D9" s="144">
        <f>[25]ANC!D9+[25]BCC!D9+[25]BRD!D9+[25]GDC!D9+[25]NDC!D9</f>
        <v>91238</v>
      </c>
      <c r="E9" s="145">
        <f t="shared" ref="E9:E48" si="0">C9+D9</f>
        <v>91238</v>
      </c>
      <c r="F9" s="144">
        <f>[25]ANC!F9+[25]BCC!F9+[25]BRD!F9+[25]GDC!F9+[25]NDC!F9</f>
        <v>91238</v>
      </c>
      <c r="G9" s="144">
        <f>[25]ANC!G9+[25]BCC!G9+[25]BRD!G9+[25]GDC!G9+[25]NDC!G9</f>
        <v>0</v>
      </c>
      <c r="H9" s="145">
        <f t="shared" ref="H9:H49" si="1">F9+G9</f>
        <v>91238</v>
      </c>
      <c r="I9" s="145">
        <f t="shared" ref="I9:I49" si="2">E9-H9</f>
        <v>0</v>
      </c>
    </row>
    <row r="10" spans="1:9" ht="15.75">
      <c r="A10" s="142" t="s">
        <v>525</v>
      </c>
      <c r="B10" s="143" t="s">
        <v>526</v>
      </c>
      <c r="C10" s="144">
        <v>0</v>
      </c>
      <c r="D10" s="144">
        <f>[25]ANC!D10+[25]BCC!D10+[25]BRD!D10+[25]GDC!D10+[25]NDC!D10</f>
        <v>55121</v>
      </c>
      <c r="E10" s="145">
        <f t="shared" si="0"/>
        <v>55121</v>
      </c>
      <c r="F10" s="144">
        <f>[25]ANC!F10+[25]BCC!F10+[25]BRD!F10+[25]GDC!F10+[25]NDC!F10</f>
        <v>55121</v>
      </c>
      <c r="G10" s="144">
        <f>[25]ANC!G10+[25]BCC!G10+[25]BRD!G10+[25]GDC!G10+[25]NDC!G10</f>
        <v>0</v>
      </c>
      <c r="H10" s="145">
        <f t="shared" si="1"/>
        <v>55121</v>
      </c>
      <c r="I10" s="145">
        <f t="shared" si="2"/>
        <v>0</v>
      </c>
    </row>
    <row r="11" spans="1:9" ht="31.5">
      <c r="A11" s="142" t="s">
        <v>527</v>
      </c>
      <c r="B11" s="143" t="s">
        <v>528</v>
      </c>
      <c r="C11" s="144">
        <v>0</v>
      </c>
      <c r="D11" s="144">
        <f>[25]ANC!D11+[25]BCC!D11+[25]BRD!D11+[25]GDC!D11+[25]NDC!D11</f>
        <v>44337</v>
      </c>
      <c r="E11" s="145">
        <f t="shared" si="0"/>
        <v>44337</v>
      </c>
      <c r="F11" s="144">
        <f>[25]ANC!F11+[25]BCC!F11+[25]BRD!F11+[25]GDC!F11+[25]NDC!F11</f>
        <v>44337</v>
      </c>
      <c r="G11" s="144">
        <f>[25]ANC!G11+[25]BCC!G11+[25]BRD!G11+[25]GDC!G11+[25]NDC!G11</f>
        <v>0</v>
      </c>
      <c r="H11" s="145">
        <f t="shared" si="1"/>
        <v>44337</v>
      </c>
      <c r="I11" s="145">
        <f t="shared" si="2"/>
        <v>0</v>
      </c>
    </row>
    <row r="12" spans="1:9" ht="31.5">
      <c r="A12" s="142" t="s">
        <v>529</v>
      </c>
      <c r="B12" s="143" t="s">
        <v>530</v>
      </c>
      <c r="C12" s="144">
        <v>0</v>
      </c>
      <c r="D12" s="144">
        <f>[25]ANC!D12+[25]BCC!D12+[25]BRD!D12+[25]GDC!D12+[25]NDC!D12</f>
        <v>3397</v>
      </c>
      <c r="E12" s="145">
        <f t="shared" si="0"/>
        <v>3397</v>
      </c>
      <c r="F12" s="144">
        <f>[25]ANC!F12+[25]BCC!F12+[25]BRD!F12+[25]GDC!F12+[25]NDC!F12</f>
        <v>3397</v>
      </c>
      <c r="G12" s="144">
        <f>[25]ANC!G12+[25]BCC!G12+[25]BRD!G12+[25]GDC!G12+[25]NDC!G12</f>
        <v>0</v>
      </c>
      <c r="H12" s="145">
        <f t="shared" si="1"/>
        <v>3397</v>
      </c>
      <c r="I12" s="145">
        <f t="shared" si="2"/>
        <v>0</v>
      </c>
    </row>
    <row r="13" spans="1:9" ht="15.75">
      <c r="A13" s="142" t="s">
        <v>531</v>
      </c>
      <c r="B13" s="143" t="s">
        <v>532</v>
      </c>
      <c r="C13" s="144">
        <v>0</v>
      </c>
      <c r="D13" s="144">
        <f>[25]ANC!D13+[25]BCC!D13+[25]BRD!D13+[25]GDC!D13+[25]NDC!D13</f>
        <v>12179</v>
      </c>
      <c r="E13" s="145">
        <f t="shared" si="0"/>
        <v>12179</v>
      </c>
      <c r="F13" s="144">
        <f>[25]ANC!F13+[25]BCC!F13+[25]BRD!F13+[25]GDC!F13+[25]NDC!F13</f>
        <v>12179</v>
      </c>
      <c r="G13" s="144">
        <f>[25]ANC!G13+[25]BCC!G13+[25]BRD!G13+[25]GDC!G13+[25]NDC!G13</f>
        <v>0</v>
      </c>
      <c r="H13" s="145">
        <f t="shared" si="1"/>
        <v>12179</v>
      </c>
      <c r="I13" s="145">
        <f t="shared" si="2"/>
        <v>0</v>
      </c>
    </row>
    <row r="14" spans="1:9" s="141" customFormat="1" ht="15.75">
      <c r="A14" s="138" t="s">
        <v>533</v>
      </c>
      <c r="B14" s="139" t="s">
        <v>534</v>
      </c>
      <c r="C14" s="140">
        <f>SUM(C15:C19)</f>
        <v>0</v>
      </c>
      <c r="D14" s="140">
        <f>SUM(D15:D19)</f>
        <v>9820</v>
      </c>
      <c r="E14" s="140">
        <f>C14+D14</f>
        <v>9820</v>
      </c>
      <c r="F14" s="140">
        <f>SUM(F15:F19)</f>
        <v>9820</v>
      </c>
      <c r="G14" s="140">
        <f>SUM(G15:G19)</f>
        <v>0</v>
      </c>
      <c r="H14" s="140">
        <f>F14+G14</f>
        <v>9820</v>
      </c>
      <c r="I14" s="140">
        <f>E14-H14</f>
        <v>0</v>
      </c>
    </row>
    <row r="15" spans="1:9" ht="15.75">
      <c r="A15" s="142" t="s">
        <v>523</v>
      </c>
      <c r="B15" s="143" t="s">
        <v>535</v>
      </c>
      <c r="C15" s="144">
        <v>0</v>
      </c>
      <c r="D15" s="144">
        <f>[25]ANC!D15+[25]BCC!D15+[25]BRD!D15+[25]GDC!D15+[25]NDC!D15</f>
        <v>5461</v>
      </c>
      <c r="E15" s="145">
        <f t="shared" si="0"/>
        <v>5461</v>
      </c>
      <c r="F15" s="144">
        <f>[25]ANC!F15+[25]BCC!F15+[25]BRD!F15+[25]GDC!F15+[25]NDC!F15</f>
        <v>5461</v>
      </c>
      <c r="G15" s="144">
        <f>[25]ANC!G15+[25]BCC!G15+[25]BRD!G15+[25]GDC!G15+[25]NDC!G15</f>
        <v>0</v>
      </c>
      <c r="H15" s="145">
        <f t="shared" si="1"/>
        <v>5461</v>
      </c>
      <c r="I15" s="145">
        <f t="shared" si="2"/>
        <v>0</v>
      </c>
    </row>
    <row r="16" spans="1:9" ht="15.75">
      <c r="A16" s="142" t="s">
        <v>525</v>
      </c>
      <c r="B16" s="143" t="s">
        <v>536</v>
      </c>
      <c r="C16" s="144">
        <v>0</v>
      </c>
      <c r="D16" s="144">
        <f>[25]ANC!D16+[25]BCC!D16+[25]BRD!D16+[25]GDC!D16+[25]NDC!D16</f>
        <v>2036</v>
      </c>
      <c r="E16" s="145">
        <f t="shared" si="0"/>
        <v>2036</v>
      </c>
      <c r="F16" s="144">
        <f>[25]ANC!F16+[25]BCC!F16+[25]BRD!F16+[25]GDC!F16+[25]NDC!F16</f>
        <v>2036</v>
      </c>
      <c r="G16" s="144">
        <f>[25]ANC!G16+[25]BCC!G16+[25]BRD!G16+[25]GDC!G16+[25]NDC!G16</f>
        <v>0</v>
      </c>
      <c r="H16" s="145">
        <f t="shared" si="1"/>
        <v>2036</v>
      </c>
      <c r="I16" s="145">
        <f t="shared" si="2"/>
        <v>0</v>
      </c>
    </row>
    <row r="17" spans="1:9" ht="15.75">
      <c r="A17" s="142" t="s">
        <v>527</v>
      </c>
      <c r="B17" s="143" t="s">
        <v>537</v>
      </c>
      <c r="C17" s="144">
        <v>0</v>
      </c>
      <c r="D17" s="144">
        <f>[25]ANC!D17+[25]BCC!D17+[25]BRD!D17+[25]GDC!D17+[25]NDC!D17</f>
        <v>39</v>
      </c>
      <c r="E17" s="145">
        <f t="shared" si="0"/>
        <v>39</v>
      </c>
      <c r="F17" s="144">
        <f>[25]ANC!F17+[25]BCC!F17+[25]BRD!F17+[25]GDC!F17+[25]NDC!F17</f>
        <v>39</v>
      </c>
      <c r="G17" s="144">
        <f>[25]ANC!G17+[25]BCC!G17+[25]BRD!G17+[25]GDC!G17+[25]NDC!G17</f>
        <v>0</v>
      </c>
      <c r="H17" s="145">
        <f t="shared" si="1"/>
        <v>39</v>
      </c>
      <c r="I17" s="145">
        <f t="shared" si="2"/>
        <v>0</v>
      </c>
    </row>
    <row r="18" spans="1:9" ht="15.75">
      <c r="A18" s="142" t="s">
        <v>529</v>
      </c>
      <c r="B18" s="143" t="s">
        <v>538</v>
      </c>
      <c r="C18" s="144">
        <v>0</v>
      </c>
      <c r="D18" s="144">
        <f>[25]ANC!D18+[25]BCC!D18+[25]BRD!D18+[25]GDC!D18+[25]NDC!D18</f>
        <v>488</v>
      </c>
      <c r="E18" s="145">
        <f t="shared" si="0"/>
        <v>488</v>
      </c>
      <c r="F18" s="144">
        <f>[25]ANC!F18+[25]BCC!F18+[25]BRD!F18+[25]GDC!F18+[25]NDC!F18</f>
        <v>488</v>
      </c>
      <c r="G18" s="144">
        <f>[25]ANC!G18+[25]BCC!G18+[25]BRD!G18+[25]GDC!G18+[25]NDC!G18</f>
        <v>0</v>
      </c>
      <c r="H18" s="145">
        <f t="shared" si="1"/>
        <v>488</v>
      </c>
      <c r="I18" s="145">
        <f t="shared" si="2"/>
        <v>0</v>
      </c>
    </row>
    <row r="19" spans="1:9" ht="15.75">
      <c r="A19" s="142" t="s">
        <v>531</v>
      </c>
      <c r="B19" s="143" t="s">
        <v>539</v>
      </c>
      <c r="C19" s="144">
        <v>0</v>
      </c>
      <c r="D19" s="144">
        <f>[25]ANC!D19+[25]BCC!D19+[25]BRD!D19+[25]GDC!D19+[25]NDC!D19</f>
        <v>1796</v>
      </c>
      <c r="E19" s="145">
        <f t="shared" si="0"/>
        <v>1796</v>
      </c>
      <c r="F19" s="144">
        <f>[25]ANC!F19+[25]BCC!F19+[25]BRD!F19+[25]GDC!F19+[25]NDC!F19</f>
        <v>1796</v>
      </c>
      <c r="G19" s="144">
        <f>[25]ANC!G19+[25]BCC!G19+[25]BRD!G19+[25]GDC!G19+[25]NDC!G19</f>
        <v>0</v>
      </c>
      <c r="H19" s="145">
        <f t="shared" si="1"/>
        <v>1796</v>
      </c>
      <c r="I19" s="145">
        <f t="shared" si="2"/>
        <v>0</v>
      </c>
    </row>
    <row r="20" spans="1:9" s="141" customFormat="1" ht="15.75">
      <c r="A20" s="138" t="s">
        <v>540</v>
      </c>
      <c r="B20" s="139" t="s">
        <v>541</v>
      </c>
      <c r="C20" s="140">
        <f>SUM(C21:C26)</f>
        <v>0</v>
      </c>
      <c r="D20" s="140">
        <f>SUM(D21:D26)</f>
        <v>27640</v>
      </c>
      <c r="E20" s="140">
        <f t="shared" si="0"/>
        <v>27640</v>
      </c>
      <c r="F20" s="140">
        <f>SUM(F21:F26)</f>
        <v>27640</v>
      </c>
      <c r="G20" s="140">
        <f>SUM(G21:G26)</f>
        <v>0</v>
      </c>
      <c r="H20" s="140">
        <f t="shared" si="1"/>
        <v>27640</v>
      </c>
      <c r="I20" s="140">
        <f t="shared" si="2"/>
        <v>0</v>
      </c>
    </row>
    <row r="21" spans="1:9" ht="15.75">
      <c r="A21" s="142" t="s">
        <v>523</v>
      </c>
      <c r="B21" s="143" t="s">
        <v>542</v>
      </c>
      <c r="C21" s="144">
        <v>0</v>
      </c>
      <c r="D21" s="144">
        <f>[25]ANC!D21+[25]BCC!D21+[25]BRD!D21+[25]GDC!D21+[25]NDC!D21</f>
        <v>15104</v>
      </c>
      <c r="E21" s="145">
        <f t="shared" si="0"/>
        <v>15104</v>
      </c>
      <c r="F21" s="144">
        <f>[25]ANC!F21+[25]BCC!F21+[25]BRD!F21+[25]GDC!F21+[25]NDC!F21</f>
        <v>15104</v>
      </c>
      <c r="G21" s="144">
        <f>[25]ANC!G21+[25]BCC!G21+[25]BRD!G21+[25]GDC!G21+[25]NDC!G21</f>
        <v>0</v>
      </c>
      <c r="H21" s="145">
        <f t="shared" si="1"/>
        <v>15104</v>
      </c>
      <c r="I21" s="145">
        <f t="shared" si="2"/>
        <v>0</v>
      </c>
    </row>
    <row r="22" spans="1:9" ht="15.75">
      <c r="A22" s="142" t="s">
        <v>525</v>
      </c>
      <c r="B22" s="143" t="s">
        <v>543</v>
      </c>
      <c r="C22" s="144">
        <v>0</v>
      </c>
      <c r="D22" s="144">
        <f>[25]ANC!D22+[25]BCC!D22+[25]BRD!D22+[25]GDC!D22+[25]NDC!D22</f>
        <v>1106</v>
      </c>
      <c r="E22" s="145">
        <f t="shared" si="0"/>
        <v>1106</v>
      </c>
      <c r="F22" s="144">
        <f>[25]ANC!F22+[25]BCC!F22+[25]BRD!F22+[25]GDC!F22+[25]NDC!F22</f>
        <v>1106</v>
      </c>
      <c r="G22" s="144">
        <f>[25]ANC!G22+[25]BCC!G22+[25]BRD!G22+[25]GDC!G22+[25]NDC!G22</f>
        <v>0</v>
      </c>
      <c r="H22" s="145">
        <f t="shared" si="1"/>
        <v>1106</v>
      </c>
      <c r="I22" s="145">
        <f t="shared" si="2"/>
        <v>0</v>
      </c>
    </row>
    <row r="23" spans="1:9" ht="15.75">
      <c r="A23" s="142" t="s">
        <v>527</v>
      </c>
      <c r="B23" s="143" t="s">
        <v>544</v>
      </c>
      <c r="C23" s="144">
        <v>0</v>
      </c>
      <c r="D23" s="144">
        <f>[25]ANC!D23+[25]BCC!D23+[25]BRD!D23+[25]GDC!D23+[25]NDC!D23</f>
        <v>649</v>
      </c>
      <c r="E23" s="145">
        <f t="shared" si="0"/>
        <v>649</v>
      </c>
      <c r="F23" s="144">
        <f>[25]ANC!F23+[25]BCC!F23+[25]BRD!F23+[25]GDC!F23+[25]NDC!F23</f>
        <v>649</v>
      </c>
      <c r="G23" s="144">
        <f>[25]ANC!G23+[25]BCC!G23+[25]BRD!G23+[25]GDC!G23+[25]NDC!G23</f>
        <v>0</v>
      </c>
      <c r="H23" s="145">
        <f t="shared" si="1"/>
        <v>649</v>
      </c>
      <c r="I23" s="145">
        <f t="shared" si="2"/>
        <v>0</v>
      </c>
    </row>
    <row r="24" spans="1:9" ht="15.75">
      <c r="A24" s="142" t="s">
        <v>529</v>
      </c>
      <c r="B24" s="143" t="s">
        <v>545</v>
      </c>
      <c r="C24" s="144">
        <v>0</v>
      </c>
      <c r="D24" s="144">
        <f>[25]ANC!D24+[25]BCC!D24+[25]BRD!D24+[25]GDC!D24+[25]NDC!D24</f>
        <v>0</v>
      </c>
      <c r="E24" s="145">
        <f t="shared" si="0"/>
        <v>0</v>
      </c>
      <c r="F24" s="144">
        <f>[25]ANC!F24+[25]BCC!F24+[25]BRD!F24+[25]GDC!F24+[25]NDC!F24</f>
        <v>0</v>
      </c>
      <c r="G24" s="144">
        <f>[25]ANC!G24+[25]BCC!G24+[25]BRD!G24+[25]GDC!G24+[25]NDC!G24</f>
        <v>0</v>
      </c>
      <c r="H24" s="145">
        <f t="shared" si="1"/>
        <v>0</v>
      </c>
      <c r="I24" s="145">
        <f t="shared" si="2"/>
        <v>0</v>
      </c>
    </row>
    <row r="25" spans="1:9" ht="15.75">
      <c r="A25" s="142" t="s">
        <v>531</v>
      </c>
      <c r="B25" s="143" t="s">
        <v>546</v>
      </c>
      <c r="C25" s="144">
        <v>0</v>
      </c>
      <c r="D25" s="144">
        <f>[25]ANC!D25+[25]BCC!D25+[25]BRD!D25+[25]GDC!D25+[25]NDC!D25</f>
        <v>5496</v>
      </c>
      <c r="E25" s="145">
        <f t="shared" si="0"/>
        <v>5496</v>
      </c>
      <c r="F25" s="144">
        <f>[25]ANC!F25+[25]BCC!F25+[25]BRD!F25+[25]GDC!F25+[25]NDC!F25</f>
        <v>5496</v>
      </c>
      <c r="G25" s="144">
        <f>[25]ANC!G25+[25]BCC!G25+[25]BRD!G25+[25]GDC!G25+[25]NDC!G25</f>
        <v>0</v>
      </c>
      <c r="H25" s="145">
        <f t="shared" si="1"/>
        <v>5496</v>
      </c>
      <c r="I25" s="145">
        <f t="shared" si="2"/>
        <v>0</v>
      </c>
    </row>
    <row r="26" spans="1:9" ht="15.75">
      <c r="A26" s="142" t="s">
        <v>547</v>
      </c>
      <c r="B26" s="143" t="s">
        <v>548</v>
      </c>
      <c r="C26" s="144">
        <v>0</v>
      </c>
      <c r="D26" s="144">
        <f>[25]ANC!D26+[25]BCC!D26+[25]BRD!D26+[25]GDC!D26+[25]NDC!D26</f>
        <v>5285</v>
      </c>
      <c r="E26" s="145">
        <f t="shared" si="0"/>
        <v>5285</v>
      </c>
      <c r="F26" s="144">
        <f>[25]ANC!F26+[25]BCC!F26+[25]BRD!F26+[25]GDC!F26+[25]NDC!F26</f>
        <v>5285</v>
      </c>
      <c r="G26" s="144">
        <f>[25]ANC!G26+[25]BCC!G26+[25]BRD!G26+[25]GDC!G26+[25]NDC!G26</f>
        <v>0</v>
      </c>
      <c r="H26" s="145">
        <f t="shared" si="1"/>
        <v>5285</v>
      </c>
      <c r="I26" s="145">
        <f t="shared" si="2"/>
        <v>0</v>
      </c>
    </row>
    <row r="27" spans="1:9" s="141" customFormat="1" ht="15.75">
      <c r="A27" s="138" t="s">
        <v>549</v>
      </c>
      <c r="B27" s="139" t="s">
        <v>550</v>
      </c>
      <c r="C27" s="140">
        <f>SUM(C28:C29)</f>
        <v>0</v>
      </c>
      <c r="D27" s="140">
        <f>SUM(D28:D29)</f>
        <v>6202</v>
      </c>
      <c r="E27" s="140">
        <f t="shared" si="0"/>
        <v>6202</v>
      </c>
      <c r="F27" s="140">
        <f>SUM(F28:F29)</f>
        <v>6202</v>
      </c>
      <c r="G27" s="140">
        <f>SUM(G28:G29)</f>
        <v>0</v>
      </c>
      <c r="H27" s="140">
        <f t="shared" si="1"/>
        <v>6202</v>
      </c>
      <c r="I27" s="140">
        <f t="shared" si="2"/>
        <v>0</v>
      </c>
    </row>
    <row r="28" spans="1:9" ht="15.75">
      <c r="A28" s="142" t="s">
        <v>523</v>
      </c>
      <c r="B28" s="143" t="s">
        <v>551</v>
      </c>
      <c r="C28" s="144">
        <v>0</v>
      </c>
      <c r="D28" s="144">
        <f>[25]ANC!D28+[25]BCC!D28+[25]BRD!D28+[25]GDC!D28+[25]NDC!D28</f>
        <v>4652</v>
      </c>
      <c r="E28" s="145">
        <f t="shared" si="0"/>
        <v>4652</v>
      </c>
      <c r="F28" s="144">
        <f>[25]ANC!F28+[25]BCC!F28+[25]BRD!F28+[25]GDC!F28+[25]NDC!F28</f>
        <v>4652</v>
      </c>
      <c r="G28" s="144">
        <f>[25]ANC!G28+[25]BCC!G28+[25]BRD!G28+[25]GDC!G28+[25]NDC!G28</f>
        <v>0</v>
      </c>
      <c r="H28" s="145">
        <f t="shared" si="1"/>
        <v>4652</v>
      </c>
      <c r="I28" s="145">
        <f t="shared" si="2"/>
        <v>0</v>
      </c>
    </row>
    <row r="29" spans="1:9" ht="15.75">
      <c r="A29" s="142" t="s">
        <v>525</v>
      </c>
      <c r="B29" s="143" t="s">
        <v>552</v>
      </c>
      <c r="C29" s="144">
        <v>0</v>
      </c>
      <c r="D29" s="144">
        <f>[25]ANC!D29+[25]BCC!D29+[25]BRD!D29+[25]GDC!D29+[25]NDC!D29</f>
        <v>1550</v>
      </c>
      <c r="E29" s="145">
        <f t="shared" si="0"/>
        <v>1550</v>
      </c>
      <c r="F29" s="144">
        <f>[25]ANC!F29+[25]BCC!F29+[25]BRD!F29+[25]GDC!F29+[25]NDC!F29</f>
        <v>1550</v>
      </c>
      <c r="G29" s="144">
        <f>[25]ANC!G29+[25]BCC!G29+[25]BRD!G29+[25]GDC!G29+[25]NDC!G29</f>
        <v>0</v>
      </c>
      <c r="H29" s="145">
        <f t="shared" si="1"/>
        <v>1550</v>
      </c>
      <c r="I29" s="145">
        <f t="shared" si="2"/>
        <v>0</v>
      </c>
    </row>
    <row r="30" spans="1:9" s="141" customFormat="1" ht="15.75">
      <c r="A30" s="138" t="s">
        <v>553</v>
      </c>
      <c r="B30" s="139" t="s">
        <v>554</v>
      </c>
      <c r="C30" s="140">
        <f>SUM(C31:C34)</f>
        <v>0</v>
      </c>
      <c r="D30" s="140">
        <f>SUM(D31:D34)</f>
        <v>14695</v>
      </c>
      <c r="E30" s="140">
        <f t="shared" si="0"/>
        <v>14695</v>
      </c>
      <c r="F30" s="146">
        <f>SUM(F31:F34)</f>
        <v>14695</v>
      </c>
      <c r="G30" s="146">
        <f>SUM(G31:G34)</f>
        <v>0</v>
      </c>
      <c r="H30" s="140">
        <f t="shared" si="1"/>
        <v>14695</v>
      </c>
      <c r="I30" s="140">
        <f t="shared" si="2"/>
        <v>0</v>
      </c>
    </row>
    <row r="31" spans="1:9" ht="31.5">
      <c r="A31" s="142" t="s">
        <v>523</v>
      </c>
      <c r="B31" s="143" t="s">
        <v>555</v>
      </c>
      <c r="C31" s="144">
        <v>0</v>
      </c>
      <c r="D31" s="144">
        <f>[25]ANC!D31+[25]BCC!D31+[25]BRD!D31+[25]GDC!D31+[25]NDC!D31</f>
        <v>9425</v>
      </c>
      <c r="E31" s="145">
        <f t="shared" si="0"/>
        <v>9425</v>
      </c>
      <c r="F31" s="147">
        <f>[25]ANC!F31+[25]BCC!F31+[25]BRD!F31+[25]GDC!F31+[25]NDC!F31</f>
        <v>9425</v>
      </c>
      <c r="G31" s="147">
        <f>[25]ANC!G31+[25]BCC!G31+[25]BRD!G31+[25]GDC!G31+[25]NDC!G31</f>
        <v>0</v>
      </c>
      <c r="H31" s="145">
        <f t="shared" si="1"/>
        <v>9425</v>
      </c>
      <c r="I31" s="145">
        <f t="shared" si="2"/>
        <v>0</v>
      </c>
    </row>
    <row r="32" spans="1:9" ht="31.5">
      <c r="A32" s="142" t="s">
        <v>525</v>
      </c>
      <c r="B32" s="143" t="s">
        <v>556</v>
      </c>
      <c r="C32" s="144">
        <v>0</v>
      </c>
      <c r="D32" s="144">
        <f>[25]ANC!D32+[25]BCC!D32+[25]BRD!D32+[25]GDC!D32+[25]NDC!D32</f>
        <v>4236</v>
      </c>
      <c r="E32" s="145">
        <f t="shared" si="0"/>
        <v>4236</v>
      </c>
      <c r="F32" s="144">
        <f>[25]ANC!F32+[25]BCC!F32+[25]BRD!F32+[25]GDC!F32+[25]NDC!F32</f>
        <v>4236</v>
      </c>
      <c r="G32" s="144">
        <f>[25]ANC!G32+[25]BCC!G32+[25]BRD!G32+[25]GDC!G32+[25]NDC!G32</f>
        <v>0</v>
      </c>
      <c r="H32" s="145">
        <f t="shared" si="1"/>
        <v>4236</v>
      </c>
      <c r="I32" s="145">
        <f t="shared" si="2"/>
        <v>0</v>
      </c>
    </row>
    <row r="33" spans="1:9" ht="31.5">
      <c r="A33" s="142" t="s">
        <v>527</v>
      </c>
      <c r="B33" s="143" t="s">
        <v>557</v>
      </c>
      <c r="C33" s="144">
        <v>0</v>
      </c>
      <c r="D33" s="144">
        <f>[25]ANC!D33+[25]BCC!D33+[25]BRD!D33+[25]GDC!D33+[25]NDC!D33</f>
        <v>866</v>
      </c>
      <c r="E33" s="145">
        <f t="shared" si="0"/>
        <v>866</v>
      </c>
      <c r="F33" s="144">
        <f>[25]ANC!F33+[25]BCC!F33+[25]BRD!F33+[25]GDC!F33+[25]NDC!F33</f>
        <v>866</v>
      </c>
      <c r="G33" s="144">
        <f>[25]ANC!G33+[25]BCC!G33+[25]BRD!G33+[25]GDC!G33+[25]NDC!G33</f>
        <v>0</v>
      </c>
      <c r="H33" s="145">
        <f t="shared" si="1"/>
        <v>866</v>
      </c>
      <c r="I33" s="145">
        <f t="shared" si="2"/>
        <v>0</v>
      </c>
    </row>
    <row r="34" spans="1:9" ht="15.75">
      <c r="A34" s="142" t="s">
        <v>529</v>
      </c>
      <c r="B34" s="143" t="s">
        <v>558</v>
      </c>
      <c r="C34" s="144">
        <v>0</v>
      </c>
      <c r="D34" s="144">
        <f>[25]ANC!D34+[25]BCC!D34+[25]BRD!D34+[25]GDC!D34+[25]NDC!D34</f>
        <v>168</v>
      </c>
      <c r="E34" s="145">
        <f t="shared" si="0"/>
        <v>168</v>
      </c>
      <c r="F34" s="144">
        <f>[25]ANC!F34+[25]BCC!F34+[25]BRD!F34+[25]GDC!F34+[25]NDC!F34</f>
        <v>168</v>
      </c>
      <c r="G34" s="144">
        <f>[25]ANC!G34+[25]BCC!G34+[25]BRD!G34+[25]GDC!G34+[25]NDC!G34</f>
        <v>0</v>
      </c>
      <c r="H34" s="145">
        <f t="shared" si="1"/>
        <v>168</v>
      </c>
      <c r="I34" s="145">
        <f t="shared" si="2"/>
        <v>0</v>
      </c>
    </row>
    <row r="35" spans="1:9" s="141" customFormat="1" ht="15.75">
      <c r="A35" s="138" t="s">
        <v>559</v>
      </c>
      <c r="B35" s="139" t="s">
        <v>560</v>
      </c>
      <c r="C35" s="140">
        <f>SUM(C36:C44)</f>
        <v>0</v>
      </c>
      <c r="D35" s="140">
        <f>SUM(D36:D44)</f>
        <v>17108</v>
      </c>
      <c r="E35" s="140">
        <f t="shared" si="0"/>
        <v>17108</v>
      </c>
      <c r="F35" s="146">
        <f>SUM(F36:F44)</f>
        <v>17108</v>
      </c>
      <c r="G35" s="146">
        <f>SUM(G36:G44)</f>
        <v>0</v>
      </c>
      <c r="H35" s="140">
        <f t="shared" si="1"/>
        <v>17108</v>
      </c>
      <c r="I35" s="140">
        <f t="shared" si="2"/>
        <v>0</v>
      </c>
    </row>
    <row r="36" spans="1:9" ht="31.5">
      <c r="A36" s="142" t="s">
        <v>523</v>
      </c>
      <c r="B36" s="143" t="s">
        <v>561</v>
      </c>
      <c r="C36" s="144">
        <v>0</v>
      </c>
      <c r="D36" s="144">
        <f>[25]ANC!D36+[25]BCC!D36+[25]BRD!D36+[25]GDC!D36+[25]NDC!D36</f>
        <v>4436</v>
      </c>
      <c r="E36" s="145">
        <f t="shared" si="0"/>
        <v>4436</v>
      </c>
      <c r="F36" s="144">
        <f>[25]ANC!F36+[25]BCC!F36+[25]BRD!F36+[25]GDC!F36+[25]NDC!F36</f>
        <v>4436</v>
      </c>
      <c r="G36" s="144">
        <f>[25]ANC!G36+[25]BCC!G36+[25]BRD!G36+[25]GDC!G36+[25]NDC!G36</f>
        <v>0</v>
      </c>
      <c r="H36" s="145">
        <f t="shared" si="1"/>
        <v>4436</v>
      </c>
      <c r="I36" s="145">
        <f t="shared" si="2"/>
        <v>0</v>
      </c>
    </row>
    <row r="37" spans="1:9" ht="47.25">
      <c r="A37" s="142" t="s">
        <v>525</v>
      </c>
      <c r="B37" s="143" t="s">
        <v>562</v>
      </c>
      <c r="C37" s="144">
        <v>0</v>
      </c>
      <c r="D37" s="144">
        <f>[25]ANC!D37+[25]BCC!D37+[25]BRD!D37+[25]GDC!D37+[25]NDC!D37</f>
        <v>1689</v>
      </c>
      <c r="E37" s="145">
        <f t="shared" si="0"/>
        <v>1689</v>
      </c>
      <c r="F37" s="147">
        <f>[25]ANC!F37+[25]BCC!F37+[25]BRD!F37+[25]GDC!F37+[25]NDC!F37</f>
        <v>1689</v>
      </c>
      <c r="G37" s="147">
        <f>[25]ANC!G37+[25]BCC!G37+[25]BRD!G37+[25]GDC!G37+[25]NDC!G37</f>
        <v>0</v>
      </c>
      <c r="H37" s="145">
        <f t="shared" si="1"/>
        <v>1689</v>
      </c>
      <c r="I37" s="145">
        <f t="shared" si="2"/>
        <v>0</v>
      </c>
    </row>
    <row r="38" spans="1:9" ht="31.5">
      <c r="A38" s="142" t="s">
        <v>527</v>
      </c>
      <c r="B38" s="143" t="s">
        <v>563</v>
      </c>
      <c r="C38" s="144">
        <v>0</v>
      </c>
      <c r="D38" s="144">
        <f>[25]ANC!D38+[25]BCC!D38+[25]BRD!D38+[25]GDC!D38+[25]NDC!D38</f>
        <v>1773</v>
      </c>
      <c r="E38" s="145">
        <f t="shared" si="0"/>
        <v>1773</v>
      </c>
      <c r="F38" s="144">
        <f>[25]ANC!F38+[25]BCC!F38+[25]BRD!F38+[25]GDC!F38+[25]NDC!F38</f>
        <v>1773</v>
      </c>
      <c r="G38" s="144">
        <f>[25]ANC!G38+[25]BCC!G38+[25]BRD!G38+[25]GDC!G38+[25]NDC!G38</f>
        <v>0</v>
      </c>
      <c r="H38" s="145">
        <f t="shared" si="1"/>
        <v>1773</v>
      </c>
      <c r="I38" s="145">
        <f t="shared" si="2"/>
        <v>0</v>
      </c>
    </row>
    <row r="39" spans="1:9" ht="47.25">
      <c r="A39" s="142" t="s">
        <v>529</v>
      </c>
      <c r="B39" s="143" t="s">
        <v>564</v>
      </c>
      <c r="C39" s="144">
        <v>0</v>
      </c>
      <c r="D39" s="144">
        <f>[25]ANC!D39+[25]BCC!D39+[25]BRD!D39+[25]GDC!D39+[25]NDC!D39</f>
        <v>2337</v>
      </c>
      <c r="E39" s="145">
        <f t="shared" si="0"/>
        <v>2337</v>
      </c>
      <c r="F39" s="144">
        <f>[25]ANC!F39+[25]BCC!F39+[25]BRD!F39+[25]GDC!F39+[25]NDC!F39</f>
        <v>2337</v>
      </c>
      <c r="G39" s="144">
        <f>[25]ANC!G39+[25]BCC!G39+[25]BRD!G39+[25]GDC!G39+[25]NDC!G39</f>
        <v>0</v>
      </c>
      <c r="H39" s="145">
        <f t="shared" si="1"/>
        <v>2337</v>
      </c>
      <c r="I39" s="145">
        <f t="shared" si="2"/>
        <v>0</v>
      </c>
    </row>
    <row r="40" spans="1:9" ht="31.5">
      <c r="A40" s="142" t="s">
        <v>531</v>
      </c>
      <c r="B40" s="143" t="s">
        <v>565</v>
      </c>
      <c r="C40" s="144">
        <v>0</v>
      </c>
      <c r="D40" s="144">
        <f>[25]ANC!D40+[25]BCC!D40+[25]BRD!D40+[25]GDC!D40+[25]NDC!D40</f>
        <v>4</v>
      </c>
      <c r="E40" s="145">
        <f t="shared" si="0"/>
        <v>4</v>
      </c>
      <c r="F40" s="144">
        <f>[25]ANC!F40+[25]BCC!F40+[25]BRD!F40+[25]GDC!F40+[25]NDC!F40</f>
        <v>4</v>
      </c>
      <c r="G40" s="144">
        <f>[25]ANC!G40+[25]BCC!G40+[25]BRD!G40+[25]GDC!G40+[25]NDC!G40</f>
        <v>0</v>
      </c>
      <c r="H40" s="145">
        <f t="shared" si="1"/>
        <v>4</v>
      </c>
      <c r="I40" s="145">
        <f t="shared" si="2"/>
        <v>0</v>
      </c>
    </row>
    <row r="41" spans="1:9" ht="15.75">
      <c r="A41" s="142" t="s">
        <v>547</v>
      </c>
      <c r="B41" s="143" t="s">
        <v>566</v>
      </c>
      <c r="C41" s="144">
        <v>0</v>
      </c>
      <c r="D41" s="144">
        <f>[25]ANC!D41+[25]BCC!D41+[25]BRD!D41+[25]GDC!D41+[25]NDC!D41</f>
        <v>2906</v>
      </c>
      <c r="E41" s="145">
        <f t="shared" si="0"/>
        <v>2906</v>
      </c>
      <c r="F41" s="147">
        <f>[25]ANC!F41+[25]BCC!F41+[25]BRD!F41+[25]GDC!F41+[25]NDC!F41</f>
        <v>2906</v>
      </c>
      <c r="G41" s="147">
        <f>[25]ANC!G41+[25]BCC!G41+[25]BRD!G41+[25]GDC!G41+[25]NDC!G41</f>
        <v>0</v>
      </c>
      <c r="H41" s="145">
        <f t="shared" si="1"/>
        <v>2906</v>
      </c>
      <c r="I41" s="145">
        <f t="shared" si="2"/>
        <v>0</v>
      </c>
    </row>
    <row r="42" spans="1:9" ht="15.75">
      <c r="A42" s="142" t="s">
        <v>567</v>
      </c>
      <c r="B42" s="143" t="s">
        <v>568</v>
      </c>
      <c r="C42" s="144">
        <v>0</v>
      </c>
      <c r="D42" s="144">
        <f>[25]ANC!D42+[25]BCC!D42+[25]BRD!D42+[25]GDC!D42+[25]NDC!D42</f>
        <v>3857</v>
      </c>
      <c r="E42" s="145">
        <f t="shared" si="0"/>
        <v>3857</v>
      </c>
      <c r="F42" s="144">
        <f>[25]ANC!F42+[25]BCC!F42+[25]BRD!F42+[25]GDC!F42+[25]NDC!F42</f>
        <v>3857</v>
      </c>
      <c r="G42" s="144">
        <f>[25]ANC!G42+[25]BCC!G42+[25]BRD!G42+[25]GDC!G42+[25]NDC!G42</f>
        <v>0</v>
      </c>
      <c r="H42" s="145">
        <f t="shared" si="1"/>
        <v>3857</v>
      </c>
      <c r="I42" s="145">
        <f t="shared" si="2"/>
        <v>0</v>
      </c>
    </row>
    <row r="43" spans="1:9" ht="31.5">
      <c r="A43" s="142" t="s">
        <v>569</v>
      </c>
      <c r="B43" s="143" t="s">
        <v>570</v>
      </c>
      <c r="C43" s="144">
        <v>0</v>
      </c>
      <c r="D43" s="144">
        <f>[25]ANC!D43+[25]BCC!D43+[25]BRD!D43+[25]GDC!D43+[25]NDC!D43</f>
        <v>48</v>
      </c>
      <c r="E43" s="145">
        <f t="shared" si="0"/>
        <v>48</v>
      </c>
      <c r="F43" s="144">
        <f>[25]ANC!F43+[25]BCC!F43+[25]BRD!F43+[25]GDC!F43+[25]NDC!F43</f>
        <v>48</v>
      </c>
      <c r="G43" s="144">
        <f>[25]ANC!G43+[25]BCC!G43+[25]BRD!G43+[25]GDC!G43+[25]NDC!G43</f>
        <v>0</v>
      </c>
      <c r="H43" s="145">
        <f t="shared" si="1"/>
        <v>48</v>
      </c>
      <c r="I43" s="145">
        <f t="shared" si="2"/>
        <v>0</v>
      </c>
    </row>
    <row r="44" spans="1:9" ht="15.75">
      <c r="A44" s="142" t="s">
        <v>571</v>
      </c>
      <c r="B44" s="143" t="s">
        <v>572</v>
      </c>
      <c r="C44" s="144">
        <v>0</v>
      </c>
      <c r="D44" s="144">
        <f>[25]ANC!D44+[25]BCC!D44+[25]BRD!D44+[25]GDC!D44+[25]NDC!D44</f>
        <v>58</v>
      </c>
      <c r="E44" s="145">
        <f t="shared" si="0"/>
        <v>58</v>
      </c>
      <c r="F44" s="144">
        <f>[25]ANC!F44+[25]BCC!F44+[25]BRD!F44+[25]GDC!F44+[25]NDC!F44</f>
        <v>58</v>
      </c>
      <c r="G44" s="144">
        <f>[25]ANC!G44+[25]BCC!G44+[25]BRD!G44+[25]GDC!G44+[25]NDC!G44</f>
        <v>0</v>
      </c>
      <c r="H44" s="145">
        <f t="shared" si="1"/>
        <v>58</v>
      </c>
      <c r="I44" s="145">
        <f t="shared" si="2"/>
        <v>0</v>
      </c>
    </row>
    <row r="45" spans="1:9" s="141" customFormat="1" ht="31.5">
      <c r="A45" s="138" t="s">
        <v>573</v>
      </c>
      <c r="B45" s="139" t="s">
        <v>574</v>
      </c>
      <c r="C45" s="140">
        <v>0</v>
      </c>
      <c r="D45" s="140">
        <f>[25]ANC!D45+[25]BCC!D45+[25]BRD!D45+[25]GDC!D45+[25]NDC!D45</f>
        <v>1897</v>
      </c>
      <c r="E45" s="140">
        <f t="shared" si="0"/>
        <v>1897</v>
      </c>
      <c r="F45" s="140">
        <f>[25]ANC!F45+[25]BCC!F45+[25]BRD!F45+[25]GDC!F45+[25]NDC!F45</f>
        <v>1897</v>
      </c>
      <c r="G45" s="140">
        <f>[25]ANC!G45+[25]BCC!G45+[25]BRD!G45+[25]GDC!G45+[25]NDC!G45</f>
        <v>0</v>
      </c>
      <c r="H45" s="140">
        <f t="shared" si="1"/>
        <v>1897</v>
      </c>
      <c r="I45" s="140">
        <f t="shared" si="2"/>
        <v>0</v>
      </c>
    </row>
    <row r="46" spans="1:9" s="141" customFormat="1" ht="31.5">
      <c r="A46" s="138" t="s">
        <v>575</v>
      </c>
      <c r="B46" s="139" t="s">
        <v>576</v>
      </c>
      <c r="C46" s="140">
        <v>0</v>
      </c>
      <c r="D46" s="140">
        <f>[25]ANC!D46+[25]BCC!D46+[25]BRD!D46+[25]GDC!D46+[25]NDC!D46</f>
        <v>1078</v>
      </c>
      <c r="E46" s="140">
        <f t="shared" si="0"/>
        <v>1078</v>
      </c>
      <c r="F46" s="146">
        <f>[25]ANC!F46+[25]BCC!F46+[25]BRD!F46+[25]GDC!F46+[25]NDC!F46</f>
        <v>1078</v>
      </c>
      <c r="G46" s="146">
        <f>[25]ANC!G46+[25]BCC!G46+[25]BRD!G46+[25]GDC!G46+[25]NDC!G46</f>
        <v>0</v>
      </c>
      <c r="H46" s="140">
        <f t="shared" si="1"/>
        <v>1078</v>
      </c>
      <c r="I46" s="140">
        <f t="shared" si="2"/>
        <v>0</v>
      </c>
    </row>
    <row r="47" spans="1:9" s="141" customFormat="1" ht="15.75">
      <c r="A47" s="138" t="s">
        <v>523</v>
      </c>
      <c r="B47" s="139" t="s">
        <v>577</v>
      </c>
      <c r="C47" s="140">
        <v>0</v>
      </c>
      <c r="D47" s="140">
        <f>[25]ANC!D47+[25]BCC!D47+[25]BRD!D47+[25]GDC!D47+[25]NDC!D47</f>
        <v>940</v>
      </c>
      <c r="E47" s="140">
        <f t="shared" si="0"/>
        <v>940</v>
      </c>
      <c r="F47" s="140">
        <f>[25]ANC!F47+[25]BCC!F47+[25]BRD!F47+[25]GDC!F47+[25]NDC!F47</f>
        <v>940</v>
      </c>
      <c r="G47" s="140">
        <f>[25]ANC!G47+[25]BCC!G47+[25]BRD!G47+[25]GDC!G47+[25]NDC!G47</f>
        <v>0</v>
      </c>
      <c r="H47" s="140">
        <f t="shared" si="1"/>
        <v>940</v>
      </c>
      <c r="I47" s="140">
        <f t="shared" si="2"/>
        <v>0</v>
      </c>
    </row>
    <row r="48" spans="1:9" s="141" customFormat="1" ht="15.75">
      <c r="A48" s="138" t="s">
        <v>578</v>
      </c>
      <c r="B48" s="139" t="s">
        <v>579</v>
      </c>
      <c r="C48" s="140">
        <v>0</v>
      </c>
      <c r="D48" s="140">
        <f>[25]ANC!D48+[25]BCC!D48+[25]BRD!D48+[25]GDC!D48+[25]NDC!D48</f>
        <v>21838</v>
      </c>
      <c r="E48" s="140">
        <f t="shared" si="0"/>
        <v>21838</v>
      </c>
      <c r="F48" s="140">
        <f>[25]ANC!F48+[25]BCC!F48+[25]BRD!F48+[25]GDC!F48+[25]NDC!F48</f>
        <v>21838</v>
      </c>
      <c r="G48" s="140">
        <f>[25]ANC!G48+[25]BCC!G48+[25]BRD!G48+[25]GDC!G48+[25]NDC!G48</f>
        <v>0</v>
      </c>
      <c r="H48" s="140">
        <f t="shared" si="1"/>
        <v>21838</v>
      </c>
      <c r="I48" s="140">
        <f t="shared" si="2"/>
        <v>0</v>
      </c>
    </row>
    <row r="49" spans="1:12" s="141" customFormat="1" ht="15.75">
      <c r="A49" s="302" t="s">
        <v>4</v>
      </c>
      <c r="B49" s="303"/>
      <c r="C49" s="140">
        <f>SUM(C48,C47,C46,C45,C35,C30,C27,C20,C14,C8)</f>
        <v>0</v>
      </c>
      <c r="D49" s="140">
        <f>SUM(D48,D47,D46,D45,D35,D30,D27,D20,D14,D8)</f>
        <v>307490</v>
      </c>
      <c r="E49" s="140">
        <f>SUM(E48,E47,E46,E45,E35,E30,E27,E20,E14,E8)</f>
        <v>307490</v>
      </c>
      <c r="F49" s="146">
        <f>SUM(F48,F47,F46,F45,F35,F30,F27,F20,F14,F8)</f>
        <v>307490</v>
      </c>
      <c r="G49" s="146">
        <f>SUM(G48,G47,G46,G45,G35,G30,G27,G20,G14,G8)</f>
        <v>0</v>
      </c>
      <c r="H49" s="140">
        <f t="shared" si="1"/>
        <v>307490</v>
      </c>
      <c r="I49" s="140">
        <f t="shared" si="2"/>
        <v>0</v>
      </c>
    </row>
    <row r="50" spans="1:12" s="148" customFormat="1" ht="108" customHeight="1">
      <c r="A50" s="304" t="s">
        <v>580</v>
      </c>
      <c r="B50" s="304"/>
      <c r="C50" s="304"/>
      <c r="D50" s="304"/>
      <c r="E50" s="304"/>
      <c r="F50" s="304"/>
      <c r="G50" s="304"/>
      <c r="H50" s="304"/>
      <c r="I50" s="304"/>
    </row>
    <row r="53" spans="1:12">
      <c r="H53" s="149"/>
      <c r="L53" s="149"/>
    </row>
  </sheetData>
  <autoFilter ref="A7:L50"/>
  <mergeCells count="12">
    <mergeCell ref="A49:B49"/>
    <mergeCell ref="A50:I50"/>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50" orientation="landscape" verticalDpi="300" r:id="rId1"/>
  <headerFooter>
    <oddFooter>&amp;L&amp;A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7" zoomScale="145" zoomScaleSheetLayoutView="145" workbookViewId="0">
      <selection activeCell="B12" sqref="B12"/>
    </sheetView>
  </sheetViews>
  <sheetFormatPr defaultRowHeight="15.75"/>
  <cols>
    <col min="1" max="1" width="7" style="150" customWidth="1"/>
    <col min="2" max="2" width="64.85546875" style="150" customWidth="1"/>
    <col min="3" max="3" width="24.5703125" style="150" customWidth="1"/>
    <col min="4" max="4" width="11.5703125" style="150" customWidth="1"/>
    <col min="5" max="16384" width="9.140625" style="150"/>
  </cols>
  <sheetData>
    <row r="1" spans="1:9">
      <c r="A1" s="316" t="str">
        <f>'[26]MG COVER PAGE'!A1</f>
        <v>Name of Distribution Licensee: M.G.V.C.L.</v>
      </c>
      <c r="B1" s="317"/>
      <c r="C1" s="317"/>
      <c r="D1" s="317"/>
    </row>
    <row r="2" spans="1:9">
      <c r="A2" s="316" t="e">
        <f>#REF!</f>
        <v>#REF!</v>
      </c>
      <c r="B2" s="317"/>
      <c r="C2" s="317"/>
      <c r="D2" s="317"/>
    </row>
    <row r="3" spans="1:9">
      <c r="A3" s="316" t="str">
        <f>'[26]MG COVER PAGE'!A3</f>
        <v>Year: 2025-26</v>
      </c>
      <c r="B3" s="317"/>
      <c r="C3" s="317"/>
      <c r="D3" s="317"/>
    </row>
    <row r="4" spans="1:9" ht="37.5" customHeight="1">
      <c r="A4" s="318" t="s">
        <v>581</v>
      </c>
      <c r="B4" s="319"/>
      <c r="C4" s="319"/>
      <c r="D4" s="319"/>
      <c r="E4" s="151"/>
      <c r="F4" s="151"/>
      <c r="G4" s="151"/>
      <c r="H4" s="151"/>
    </row>
    <row r="5" spans="1:9" ht="31.5" customHeight="1">
      <c r="A5" s="320" t="s">
        <v>582</v>
      </c>
      <c r="B5" s="321"/>
      <c r="C5" s="321"/>
      <c r="D5" s="321"/>
      <c r="E5" s="152"/>
      <c r="F5" s="152"/>
      <c r="G5" s="152"/>
    </row>
    <row r="6" spans="1:9" ht="42" customHeight="1">
      <c r="A6" s="320"/>
      <c r="B6" s="321"/>
      <c r="C6" s="321"/>
      <c r="D6" s="321"/>
      <c r="E6" s="153"/>
      <c r="F6" s="152"/>
      <c r="G6" s="152"/>
      <c r="H6" s="154"/>
      <c r="I6" s="154"/>
    </row>
    <row r="7" spans="1:9" ht="63">
      <c r="A7" s="155" t="s">
        <v>583</v>
      </c>
      <c r="B7" s="155" t="s">
        <v>584</v>
      </c>
      <c r="C7" s="155" t="s">
        <v>585</v>
      </c>
      <c r="D7" s="155" t="s">
        <v>586</v>
      </c>
      <c r="E7" s="154"/>
    </row>
    <row r="8" spans="1:9" ht="48.75" hidden="1" customHeight="1">
      <c r="A8" s="142"/>
      <c r="B8" s="142"/>
      <c r="C8" s="142"/>
      <c r="D8" s="156" t="s">
        <v>587</v>
      </c>
    </row>
    <row r="9" spans="1:9" ht="39.950000000000003" customHeight="1">
      <c r="A9" s="142">
        <v>1</v>
      </c>
      <c r="B9" s="157" t="s">
        <v>588</v>
      </c>
      <c r="C9" s="240">
        <v>3718434</v>
      </c>
      <c r="D9" s="158" t="s">
        <v>589</v>
      </c>
      <c r="F9" s="159"/>
      <c r="G9" s="160"/>
      <c r="H9" s="160"/>
      <c r="I9" s="160"/>
    </row>
    <row r="10" spans="1:9" ht="39.950000000000003" customHeight="1">
      <c r="A10" s="142">
        <v>2</v>
      </c>
      <c r="B10" s="157" t="s">
        <v>590</v>
      </c>
      <c r="C10" s="240">
        <v>3718434</v>
      </c>
      <c r="D10" s="142" t="s">
        <v>589</v>
      </c>
      <c r="F10" s="159"/>
      <c r="G10" s="160"/>
      <c r="H10" s="160"/>
      <c r="I10" s="160"/>
    </row>
    <row r="11" spans="1:9" ht="39.950000000000003" customHeight="1">
      <c r="A11" s="142">
        <v>3</v>
      </c>
      <c r="B11" s="157" t="s">
        <v>591</v>
      </c>
      <c r="C11" s="240">
        <v>3718434</v>
      </c>
      <c r="D11" s="142" t="s">
        <v>592</v>
      </c>
      <c r="F11" s="159"/>
      <c r="G11" s="160"/>
      <c r="H11" s="160"/>
      <c r="I11" s="160"/>
    </row>
    <row r="12" spans="1:9" ht="47.25">
      <c r="A12" s="142">
        <v>4</v>
      </c>
      <c r="B12" s="157" t="s">
        <v>593</v>
      </c>
      <c r="C12" s="161">
        <v>29831</v>
      </c>
      <c r="D12" s="161" t="s">
        <v>594</v>
      </c>
    </row>
    <row r="13" spans="1:9" ht="153.75" customHeight="1">
      <c r="A13" s="315" t="s">
        <v>595</v>
      </c>
      <c r="B13" s="315"/>
      <c r="C13" s="315"/>
      <c r="D13" s="315"/>
    </row>
  </sheetData>
  <mergeCells count="6">
    <mergeCell ref="A13:D13"/>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A4" zoomScale="90" zoomScaleSheetLayoutView="90" workbookViewId="0">
      <selection sqref="A1:G12"/>
    </sheetView>
  </sheetViews>
  <sheetFormatPr defaultRowHeight="15"/>
  <cols>
    <col min="1" max="1" width="7.5703125" style="163" customWidth="1"/>
    <col min="2" max="2" width="15" style="163" customWidth="1"/>
    <col min="3" max="3" width="17.85546875" style="163" customWidth="1"/>
    <col min="4" max="4" width="22" style="163" bestFit="1" customWidth="1"/>
    <col min="5" max="5" width="23.7109375" style="163" customWidth="1"/>
    <col min="6" max="6" width="23.42578125" style="163" customWidth="1"/>
    <col min="7" max="14" width="17.85546875" style="163" customWidth="1"/>
    <col min="15" max="250" width="9.140625" style="163"/>
    <col min="251" max="251" width="6.42578125" style="163" customWidth="1"/>
    <col min="252" max="252" width="13.5703125" style="163" customWidth="1"/>
    <col min="253" max="253" width="17.85546875" style="163" customWidth="1"/>
    <col min="254" max="254" width="16.42578125" style="163" customWidth="1"/>
    <col min="255" max="255" width="15.7109375" style="163" customWidth="1"/>
    <col min="256" max="256" width="15.42578125" style="163" customWidth="1"/>
    <col min="257" max="257" width="15.140625" style="163" customWidth="1"/>
    <col min="258" max="258" width="4.140625" style="163" customWidth="1"/>
    <col min="259" max="259" width="7.85546875" style="163" customWidth="1"/>
    <col min="260" max="506" width="9.140625" style="163"/>
    <col min="507" max="507" width="6.42578125" style="163" customWidth="1"/>
    <col min="508" max="508" width="13.5703125" style="163" customWidth="1"/>
    <col min="509" max="509" width="17.85546875" style="163" customWidth="1"/>
    <col min="510" max="510" width="16.42578125" style="163" customWidth="1"/>
    <col min="511" max="511" width="15.7109375" style="163" customWidth="1"/>
    <col min="512" max="512" width="15.42578125" style="163" customWidth="1"/>
    <col min="513" max="513" width="15.140625" style="163" customWidth="1"/>
    <col min="514" max="514" width="4.140625" style="163" customWidth="1"/>
    <col min="515" max="515" width="7.85546875" style="163" customWidth="1"/>
    <col min="516" max="762" width="9.140625" style="163"/>
    <col min="763" max="763" width="6.42578125" style="163" customWidth="1"/>
    <col min="764" max="764" width="13.5703125" style="163" customWidth="1"/>
    <col min="765" max="765" width="17.85546875" style="163" customWidth="1"/>
    <col min="766" max="766" width="16.42578125" style="163" customWidth="1"/>
    <col min="767" max="767" width="15.7109375" style="163" customWidth="1"/>
    <col min="768" max="768" width="15.42578125" style="163" customWidth="1"/>
    <col min="769" max="769" width="15.140625" style="163" customWidth="1"/>
    <col min="770" max="770" width="4.140625" style="163" customWidth="1"/>
    <col min="771" max="771" width="7.85546875" style="163" customWidth="1"/>
    <col min="772" max="1018" width="9.140625" style="163"/>
    <col min="1019" max="1019" width="6.42578125" style="163" customWidth="1"/>
    <col min="1020" max="1020" width="13.5703125" style="163" customWidth="1"/>
    <col min="1021" max="1021" width="17.85546875" style="163" customWidth="1"/>
    <col min="1022" max="1022" width="16.42578125" style="163" customWidth="1"/>
    <col min="1023" max="1023" width="15.7109375" style="163" customWidth="1"/>
    <col min="1024" max="1024" width="15.42578125" style="163" customWidth="1"/>
    <col min="1025" max="1025" width="15.140625" style="163" customWidth="1"/>
    <col min="1026" max="1026" width="4.140625" style="163" customWidth="1"/>
    <col min="1027" max="1027" width="7.85546875" style="163" customWidth="1"/>
    <col min="1028" max="1274" width="9.140625" style="163"/>
    <col min="1275" max="1275" width="6.42578125" style="163" customWidth="1"/>
    <col min="1276" max="1276" width="13.5703125" style="163" customWidth="1"/>
    <col min="1277" max="1277" width="17.85546875" style="163" customWidth="1"/>
    <col min="1278" max="1278" width="16.42578125" style="163" customWidth="1"/>
    <col min="1279" max="1279" width="15.7109375" style="163" customWidth="1"/>
    <col min="1280" max="1280" width="15.42578125" style="163" customWidth="1"/>
    <col min="1281" max="1281" width="15.140625" style="163" customWidth="1"/>
    <col min="1282" max="1282" width="4.140625" style="163" customWidth="1"/>
    <col min="1283" max="1283" width="7.85546875" style="163" customWidth="1"/>
    <col min="1284" max="1530" width="9.140625" style="163"/>
    <col min="1531" max="1531" width="6.42578125" style="163" customWidth="1"/>
    <col min="1532" max="1532" width="13.5703125" style="163" customWidth="1"/>
    <col min="1533" max="1533" width="17.85546875" style="163" customWidth="1"/>
    <col min="1534" max="1534" width="16.42578125" style="163" customWidth="1"/>
    <col min="1535" max="1535" width="15.7109375" style="163" customWidth="1"/>
    <col min="1536" max="1536" width="15.42578125" style="163" customWidth="1"/>
    <col min="1537" max="1537" width="15.140625" style="163" customWidth="1"/>
    <col min="1538" max="1538" width="4.140625" style="163" customWidth="1"/>
    <col min="1539" max="1539" width="7.85546875" style="163" customWidth="1"/>
    <col min="1540" max="1786" width="9.140625" style="163"/>
    <col min="1787" max="1787" width="6.42578125" style="163" customWidth="1"/>
    <col min="1788" max="1788" width="13.5703125" style="163" customWidth="1"/>
    <col min="1789" max="1789" width="17.85546875" style="163" customWidth="1"/>
    <col min="1790" max="1790" width="16.42578125" style="163" customWidth="1"/>
    <col min="1791" max="1791" width="15.7109375" style="163" customWidth="1"/>
    <col min="1792" max="1792" width="15.42578125" style="163" customWidth="1"/>
    <col min="1793" max="1793" width="15.140625" style="163" customWidth="1"/>
    <col min="1794" max="1794" width="4.140625" style="163" customWidth="1"/>
    <col min="1795" max="1795" width="7.85546875" style="163" customWidth="1"/>
    <col min="1796" max="2042" width="9.140625" style="163"/>
    <col min="2043" max="2043" width="6.42578125" style="163" customWidth="1"/>
    <col min="2044" max="2044" width="13.5703125" style="163" customWidth="1"/>
    <col min="2045" max="2045" width="17.85546875" style="163" customWidth="1"/>
    <col min="2046" max="2046" width="16.42578125" style="163" customWidth="1"/>
    <col min="2047" max="2047" width="15.7109375" style="163" customWidth="1"/>
    <col min="2048" max="2048" width="15.42578125" style="163" customWidth="1"/>
    <col min="2049" max="2049" width="15.140625" style="163" customWidth="1"/>
    <col min="2050" max="2050" width="4.140625" style="163" customWidth="1"/>
    <col min="2051" max="2051" width="7.85546875" style="163" customWidth="1"/>
    <col min="2052" max="2298" width="9.140625" style="163"/>
    <col min="2299" max="2299" width="6.42578125" style="163" customWidth="1"/>
    <col min="2300" max="2300" width="13.5703125" style="163" customWidth="1"/>
    <col min="2301" max="2301" width="17.85546875" style="163" customWidth="1"/>
    <col min="2302" max="2302" width="16.42578125" style="163" customWidth="1"/>
    <col min="2303" max="2303" width="15.7109375" style="163" customWidth="1"/>
    <col min="2304" max="2304" width="15.42578125" style="163" customWidth="1"/>
    <col min="2305" max="2305" width="15.140625" style="163" customWidth="1"/>
    <col min="2306" max="2306" width="4.140625" style="163" customWidth="1"/>
    <col min="2307" max="2307" width="7.85546875" style="163" customWidth="1"/>
    <col min="2308" max="2554" width="9.140625" style="163"/>
    <col min="2555" max="2555" width="6.42578125" style="163" customWidth="1"/>
    <col min="2556" max="2556" width="13.5703125" style="163" customWidth="1"/>
    <col min="2557" max="2557" width="17.85546875" style="163" customWidth="1"/>
    <col min="2558" max="2558" width="16.42578125" style="163" customWidth="1"/>
    <col min="2559" max="2559" width="15.7109375" style="163" customWidth="1"/>
    <col min="2560" max="2560" width="15.42578125" style="163" customWidth="1"/>
    <col min="2561" max="2561" width="15.140625" style="163" customWidth="1"/>
    <col min="2562" max="2562" width="4.140625" style="163" customWidth="1"/>
    <col min="2563" max="2563" width="7.85546875" style="163" customWidth="1"/>
    <col min="2564" max="2810" width="9.140625" style="163"/>
    <col min="2811" max="2811" width="6.42578125" style="163" customWidth="1"/>
    <col min="2812" max="2812" width="13.5703125" style="163" customWidth="1"/>
    <col min="2813" max="2813" width="17.85546875" style="163" customWidth="1"/>
    <col min="2814" max="2814" width="16.42578125" style="163" customWidth="1"/>
    <col min="2815" max="2815" width="15.7109375" style="163" customWidth="1"/>
    <col min="2816" max="2816" width="15.42578125" style="163" customWidth="1"/>
    <col min="2817" max="2817" width="15.140625" style="163" customWidth="1"/>
    <col min="2818" max="2818" width="4.140625" style="163" customWidth="1"/>
    <col min="2819" max="2819" width="7.85546875" style="163" customWidth="1"/>
    <col min="2820" max="3066" width="9.140625" style="163"/>
    <col min="3067" max="3067" width="6.42578125" style="163" customWidth="1"/>
    <col min="3068" max="3068" width="13.5703125" style="163" customWidth="1"/>
    <col min="3069" max="3069" width="17.85546875" style="163" customWidth="1"/>
    <col min="3070" max="3070" width="16.42578125" style="163" customWidth="1"/>
    <col min="3071" max="3071" width="15.7109375" style="163" customWidth="1"/>
    <col min="3072" max="3072" width="15.42578125" style="163" customWidth="1"/>
    <col min="3073" max="3073" width="15.140625" style="163" customWidth="1"/>
    <col min="3074" max="3074" width="4.140625" style="163" customWidth="1"/>
    <col min="3075" max="3075" width="7.85546875" style="163" customWidth="1"/>
    <col min="3076" max="3322" width="9.140625" style="163"/>
    <col min="3323" max="3323" width="6.42578125" style="163" customWidth="1"/>
    <col min="3324" max="3324" width="13.5703125" style="163" customWidth="1"/>
    <col min="3325" max="3325" width="17.85546875" style="163" customWidth="1"/>
    <col min="3326" max="3326" width="16.42578125" style="163" customWidth="1"/>
    <col min="3327" max="3327" width="15.7109375" style="163" customWidth="1"/>
    <col min="3328" max="3328" width="15.42578125" style="163" customWidth="1"/>
    <col min="3329" max="3329" width="15.140625" style="163" customWidth="1"/>
    <col min="3330" max="3330" width="4.140625" style="163" customWidth="1"/>
    <col min="3331" max="3331" width="7.85546875" style="163" customWidth="1"/>
    <col min="3332" max="3578" width="9.140625" style="163"/>
    <col min="3579" max="3579" width="6.42578125" style="163" customWidth="1"/>
    <col min="3580" max="3580" width="13.5703125" style="163" customWidth="1"/>
    <col min="3581" max="3581" width="17.85546875" style="163" customWidth="1"/>
    <col min="3582" max="3582" width="16.42578125" style="163" customWidth="1"/>
    <col min="3583" max="3583" width="15.7109375" style="163" customWidth="1"/>
    <col min="3584" max="3584" width="15.42578125" style="163" customWidth="1"/>
    <col min="3585" max="3585" width="15.140625" style="163" customWidth="1"/>
    <col min="3586" max="3586" width="4.140625" style="163" customWidth="1"/>
    <col min="3587" max="3587" width="7.85546875" style="163" customWidth="1"/>
    <col min="3588" max="3834" width="9.140625" style="163"/>
    <col min="3835" max="3835" width="6.42578125" style="163" customWidth="1"/>
    <col min="3836" max="3836" width="13.5703125" style="163" customWidth="1"/>
    <col min="3837" max="3837" width="17.85546875" style="163" customWidth="1"/>
    <col min="3838" max="3838" width="16.42578125" style="163" customWidth="1"/>
    <col min="3839" max="3839" width="15.7109375" style="163" customWidth="1"/>
    <col min="3840" max="3840" width="15.42578125" style="163" customWidth="1"/>
    <col min="3841" max="3841" width="15.140625" style="163" customWidth="1"/>
    <col min="3842" max="3842" width="4.140625" style="163" customWidth="1"/>
    <col min="3843" max="3843" width="7.85546875" style="163" customWidth="1"/>
    <col min="3844" max="4090" width="9.140625" style="163"/>
    <col min="4091" max="4091" width="6.42578125" style="163" customWidth="1"/>
    <col min="4092" max="4092" width="13.5703125" style="163" customWidth="1"/>
    <col min="4093" max="4093" width="17.85546875" style="163" customWidth="1"/>
    <col min="4094" max="4094" width="16.42578125" style="163" customWidth="1"/>
    <col min="4095" max="4095" width="15.7109375" style="163" customWidth="1"/>
    <col min="4096" max="4096" width="15.42578125" style="163" customWidth="1"/>
    <col min="4097" max="4097" width="15.140625" style="163" customWidth="1"/>
    <col min="4098" max="4098" width="4.140625" style="163" customWidth="1"/>
    <col min="4099" max="4099" width="7.85546875" style="163" customWidth="1"/>
    <col min="4100" max="4346" width="9.140625" style="163"/>
    <col min="4347" max="4347" width="6.42578125" style="163" customWidth="1"/>
    <col min="4348" max="4348" width="13.5703125" style="163" customWidth="1"/>
    <col min="4349" max="4349" width="17.85546875" style="163" customWidth="1"/>
    <col min="4350" max="4350" width="16.42578125" style="163" customWidth="1"/>
    <col min="4351" max="4351" width="15.7109375" style="163" customWidth="1"/>
    <col min="4352" max="4352" width="15.42578125" style="163" customWidth="1"/>
    <col min="4353" max="4353" width="15.140625" style="163" customWidth="1"/>
    <col min="4354" max="4354" width="4.140625" style="163" customWidth="1"/>
    <col min="4355" max="4355" width="7.85546875" style="163" customWidth="1"/>
    <col min="4356" max="4602" width="9.140625" style="163"/>
    <col min="4603" max="4603" width="6.42578125" style="163" customWidth="1"/>
    <col min="4604" max="4604" width="13.5703125" style="163" customWidth="1"/>
    <col min="4605" max="4605" width="17.85546875" style="163" customWidth="1"/>
    <col min="4606" max="4606" width="16.42578125" style="163" customWidth="1"/>
    <col min="4607" max="4607" width="15.7109375" style="163" customWidth="1"/>
    <col min="4608" max="4608" width="15.42578125" style="163" customWidth="1"/>
    <col min="4609" max="4609" width="15.140625" style="163" customWidth="1"/>
    <col min="4610" max="4610" width="4.140625" style="163" customWidth="1"/>
    <col min="4611" max="4611" width="7.85546875" style="163" customWidth="1"/>
    <col min="4612" max="4858" width="9.140625" style="163"/>
    <col min="4859" max="4859" width="6.42578125" style="163" customWidth="1"/>
    <col min="4860" max="4860" width="13.5703125" style="163" customWidth="1"/>
    <col min="4861" max="4861" width="17.85546875" style="163" customWidth="1"/>
    <col min="4862" max="4862" width="16.42578125" style="163" customWidth="1"/>
    <col min="4863" max="4863" width="15.7109375" style="163" customWidth="1"/>
    <col min="4864" max="4864" width="15.42578125" style="163" customWidth="1"/>
    <col min="4865" max="4865" width="15.140625" style="163" customWidth="1"/>
    <col min="4866" max="4866" width="4.140625" style="163" customWidth="1"/>
    <col min="4867" max="4867" width="7.85546875" style="163" customWidth="1"/>
    <col min="4868" max="5114" width="9.140625" style="163"/>
    <col min="5115" max="5115" width="6.42578125" style="163" customWidth="1"/>
    <col min="5116" max="5116" width="13.5703125" style="163" customWidth="1"/>
    <col min="5117" max="5117" width="17.85546875" style="163" customWidth="1"/>
    <col min="5118" max="5118" width="16.42578125" style="163" customWidth="1"/>
    <col min="5119" max="5119" width="15.7109375" style="163" customWidth="1"/>
    <col min="5120" max="5120" width="15.42578125" style="163" customWidth="1"/>
    <col min="5121" max="5121" width="15.140625" style="163" customWidth="1"/>
    <col min="5122" max="5122" width="4.140625" style="163" customWidth="1"/>
    <col min="5123" max="5123" width="7.85546875" style="163" customWidth="1"/>
    <col min="5124" max="5370" width="9.140625" style="163"/>
    <col min="5371" max="5371" width="6.42578125" style="163" customWidth="1"/>
    <col min="5372" max="5372" width="13.5703125" style="163" customWidth="1"/>
    <col min="5373" max="5373" width="17.85546875" style="163" customWidth="1"/>
    <col min="5374" max="5374" width="16.42578125" style="163" customWidth="1"/>
    <col min="5375" max="5375" width="15.7109375" style="163" customWidth="1"/>
    <col min="5376" max="5376" width="15.42578125" style="163" customWidth="1"/>
    <col min="5377" max="5377" width="15.140625" style="163" customWidth="1"/>
    <col min="5378" max="5378" width="4.140625" style="163" customWidth="1"/>
    <col min="5379" max="5379" width="7.85546875" style="163" customWidth="1"/>
    <col min="5380" max="5626" width="9.140625" style="163"/>
    <col min="5627" max="5627" width="6.42578125" style="163" customWidth="1"/>
    <col min="5628" max="5628" width="13.5703125" style="163" customWidth="1"/>
    <col min="5629" max="5629" width="17.85546875" style="163" customWidth="1"/>
    <col min="5630" max="5630" width="16.42578125" style="163" customWidth="1"/>
    <col min="5631" max="5631" width="15.7109375" style="163" customWidth="1"/>
    <col min="5632" max="5632" width="15.42578125" style="163" customWidth="1"/>
    <col min="5633" max="5633" width="15.140625" style="163" customWidth="1"/>
    <col min="5634" max="5634" width="4.140625" style="163" customWidth="1"/>
    <col min="5635" max="5635" width="7.85546875" style="163" customWidth="1"/>
    <col min="5636" max="5882" width="9.140625" style="163"/>
    <col min="5883" max="5883" width="6.42578125" style="163" customWidth="1"/>
    <col min="5884" max="5884" width="13.5703125" style="163" customWidth="1"/>
    <col min="5885" max="5885" width="17.85546875" style="163" customWidth="1"/>
    <col min="5886" max="5886" width="16.42578125" style="163" customWidth="1"/>
    <col min="5887" max="5887" width="15.7109375" style="163" customWidth="1"/>
    <col min="5888" max="5888" width="15.42578125" style="163" customWidth="1"/>
    <col min="5889" max="5889" width="15.140625" style="163" customWidth="1"/>
    <col min="5890" max="5890" width="4.140625" style="163" customWidth="1"/>
    <col min="5891" max="5891" width="7.85546875" style="163" customWidth="1"/>
    <col min="5892" max="6138" width="9.140625" style="163"/>
    <col min="6139" max="6139" width="6.42578125" style="163" customWidth="1"/>
    <col min="6140" max="6140" width="13.5703125" style="163" customWidth="1"/>
    <col min="6141" max="6141" width="17.85546875" style="163" customWidth="1"/>
    <col min="6142" max="6142" width="16.42578125" style="163" customWidth="1"/>
    <col min="6143" max="6143" width="15.7109375" style="163" customWidth="1"/>
    <col min="6144" max="6144" width="15.42578125" style="163" customWidth="1"/>
    <col min="6145" max="6145" width="15.140625" style="163" customWidth="1"/>
    <col min="6146" max="6146" width="4.140625" style="163" customWidth="1"/>
    <col min="6147" max="6147" width="7.85546875" style="163" customWidth="1"/>
    <col min="6148" max="6394" width="9.140625" style="163"/>
    <col min="6395" max="6395" width="6.42578125" style="163" customWidth="1"/>
    <col min="6396" max="6396" width="13.5703125" style="163" customWidth="1"/>
    <col min="6397" max="6397" width="17.85546875" style="163" customWidth="1"/>
    <col min="6398" max="6398" width="16.42578125" style="163" customWidth="1"/>
    <col min="6399" max="6399" width="15.7109375" style="163" customWidth="1"/>
    <col min="6400" max="6400" width="15.42578125" style="163" customWidth="1"/>
    <col min="6401" max="6401" width="15.140625" style="163" customWidth="1"/>
    <col min="6402" max="6402" width="4.140625" style="163" customWidth="1"/>
    <col min="6403" max="6403" width="7.85546875" style="163" customWidth="1"/>
    <col min="6404" max="6650" width="9.140625" style="163"/>
    <col min="6651" max="6651" width="6.42578125" style="163" customWidth="1"/>
    <col min="6652" max="6652" width="13.5703125" style="163" customWidth="1"/>
    <col min="6653" max="6653" width="17.85546875" style="163" customWidth="1"/>
    <col min="6654" max="6654" width="16.42578125" style="163" customWidth="1"/>
    <col min="6655" max="6655" width="15.7109375" style="163" customWidth="1"/>
    <col min="6656" max="6656" width="15.42578125" style="163" customWidth="1"/>
    <col min="6657" max="6657" width="15.140625" style="163" customWidth="1"/>
    <col min="6658" max="6658" width="4.140625" style="163" customWidth="1"/>
    <col min="6659" max="6659" width="7.85546875" style="163" customWidth="1"/>
    <col min="6660" max="6906" width="9.140625" style="163"/>
    <col min="6907" max="6907" width="6.42578125" style="163" customWidth="1"/>
    <col min="6908" max="6908" width="13.5703125" style="163" customWidth="1"/>
    <col min="6909" max="6909" width="17.85546875" style="163" customWidth="1"/>
    <col min="6910" max="6910" width="16.42578125" style="163" customWidth="1"/>
    <col min="6911" max="6911" width="15.7109375" style="163" customWidth="1"/>
    <col min="6912" max="6912" width="15.42578125" style="163" customWidth="1"/>
    <col min="6913" max="6913" width="15.140625" style="163" customWidth="1"/>
    <col min="6914" max="6914" width="4.140625" style="163" customWidth="1"/>
    <col min="6915" max="6915" width="7.85546875" style="163" customWidth="1"/>
    <col min="6916" max="7162" width="9.140625" style="163"/>
    <col min="7163" max="7163" width="6.42578125" style="163" customWidth="1"/>
    <col min="7164" max="7164" width="13.5703125" style="163" customWidth="1"/>
    <col min="7165" max="7165" width="17.85546875" style="163" customWidth="1"/>
    <col min="7166" max="7166" width="16.42578125" style="163" customWidth="1"/>
    <col min="7167" max="7167" width="15.7109375" style="163" customWidth="1"/>
    <col min="7168" max="7168" width="15.42578125" style="163" customWidth="1"/>
    <col min="7169" max="7169" width="15.140625" style="163" customWidth="1"/>
    <col min="7170" max="7170" width="4.140625" style="163" customWidth="1"/>
    <col min="7171" max="7171" width="7.85546875" style="163" customWidth="1"/>
    <col min="7172" max="7418" width="9.140625" style="163"/>
    <col min="7419" max="7419" width="6.42578125" style="163" customWidth="1"/>
    <col min="7420" max="7420" width="13.5703125" style="163" customWidth="1"/>
    <col min="7421" max="7421" width="17.85546875" style="163" customWidth="1"/>
    <col min="7422" max="7422" width="16.42578125" style="163" customWidth="1"/>
    <col min="7423" max="7423" width="15.7109375" style="163" customWidth="1"/>
    <col min="7424" max="7424" width="15.42578125" style="163" customWidth="1"/>
    <col min="7425" max="7425" width="15.140625" style="163" customWidth="1"/>
    <col min="7426" max="7426" width="4.140625" style="163" customWidth="1"/>
    <col min="7427" max="7427" width="7.85546875" style="163" customWidth="1"/>
    <col min="7428" max="7674" width="9.140625" style="163"/>
    <col min="7675" max="7675" width="6.42578125" style="163" customWidth="1"/>
    <col min="7676" max="7676" width="13.5703125" style="163" customWidth="1"/>
    <col min="7677" max="7677" width="17.85546875" style="163" customWidth="1"/>
    <col min="7678" max="7678" width="16.42578125" style="163" customWidth="1"/>
    <col min="7679" max="7679" width="15.7109375" style="163" customWidth="1"/>
    <col min="7680" max="7680" width="15.42578125" style="163" customWidth="1"/>
    <col min="7681" max="7681" width="15.140625" style="163" customWidth="1"/>
    <col min="7682" max="7682" width="4.140625" style="163" customWidth="1"/>
    <col min="7683" max="7683" width="7.85546875" style="163" customWidth="1"/>
    <col min="7684" max="7930" width="9.140625" style="163"/>
    <col min="7931" max="7931" width="6.42578125" style="163" customWidth="1"/>
    <col min="7932" max="7932" width="13.5703125" style="163" customWidth="1"/>
    <col min="7933" max="7933" width="17.85546875" style="163" customWidth="1"/>
    <col min="7934" max="7934" width="16.42578125" style="163" customWidth="1"/>
    <col min="7935" max="7935" width="15.7109375" style="163" customWidth="1"/>
    <col min="7936" max="7936" width="15.42578125" style="163" customWidth="1"/>
    <col min="7937" max="7937" width="15.140625" style="163" customWidth="1"/>
    <col min="7938" max="7938" width="4.140625" style="163" customWidth="1"/>
    <col min="7939" max="7939" width="7.85546875" style="163" customWidth="1"/>
    <col min="7940" max="8186" width="9.140625" style="163"/>
    <col min="8187" max="8187" width="6.42578125" style="163" customWidth="1"/>
    <col min="8188" max="8188" width="13.5703125" style="163" customWidth="1"/>
    <col min="8189" max="8189" width="17.85546875" style="163" customWidth="1"/>
    <col min="8190" max="8190" width="16.42578125" style="163" customWidth="1"/>
    <col min="8191" max="8191" width="15.7109375" style="163" customWidth="1"/>
    <col min="8192" max="8192" width="15.42578125" style="163" customWidth="1"/>
    <col min="8193" max="8193" width="15.140625" style="163" customWidth="1"/>
    <col min="8194" max="8194" width="4.140625" style="163" customWidth="1"/>
    <col min="8195" max="8195" width="7.85546875" style="163" customWidth="1"/>
    <col min="8196" max="8442" width="9.140625" style="163"/>
    <col min="8443" max="8443" width="6.42578125" style="163" customWidth="1"/>
    <col min="8444" max="8444" width="13.5703125" style="163" customWidth="1"/>
    <col min="8445" max="8445" width="17.85546875" style="163" customWidth="1"/>
    <col min="8446" max="8446" width="16.42578125" style="163" customWidth="1"/>
    <col min="8447" max="8447" width="15.7109375" style="163" customWidth="1"/>
    <col min="8448" max="8448" width="15.42578125" style="163" customWidth="1"/>
    <col min="8449" max="8449" width="15.140625" style="163" customWidth="1"/>
    <col min="8450" max="8450" width="4.140625" style="163" customWidth="1"/>
    <col min="8451" max="8451" width="7.85546875" style="163" customWidth="1"/>
    <col min="8452" max="8698" width="9.140625" style="163"/>
    <col min="8699" max="8699" width="6.42578125" style="163" customWidth="1"/>
    <col min="8700" max="8700" width="13.5703125" style="163" customWidth="1"/>
    <col min="8701" max="8701" width="17.85546875" style="163" customWidth="1"/>
    <col min="8702" max="8702" width="16.42578125" style="163" customWidth="1"/>
    <col min="8703" max="8703" width="15.7109375" style="163" customWidth="1"/>
    <col min="8704" max="8704" width="15.42578125" style="163" customWidth="1"/>
    <col min="8705" max="8705" width="15.140625" style="163" customWidth="1"/>
    <col min="8706" max="8706" width="4.140625" style="163" customWidth="1"/>
    <col min="8707" max="8707" width="7.85546875" style="163" customWidth="1"/>
    <col min="8708" max="8954" width="9.140625" style="163"/>
    <col min="8955" max="8955" width="6.42578125" style="163" customWidth="1"/>
    <col min="8956" max="8956" width="13.5703125" style="163" customWidth="1"/>
    <col min="8957" max="8957" width="17.85546875" style="163" customWidth="1"/>
    <col min="8958" max="8958" width="16.42578125" style="163" customWidth="1"/>
    <col min="8959" max="8959" width="15.7109375" style="163" customWidth="1"/>
    <col min="8960" max="8960" width="15.42578125" style="163" customWidth="1"/>
    <col min="8961" max="8961" width="15.140625" style="163" customWidth="1"/>
    <col min="8962" max="8962" width="4.140625" style="163" customWidth="1"/>
    <col min="8963" max="8963" width="7.85546875" style="163" customWidth="1"/>
    <col min="8964" max="9210" width="9.140625" style="163"/>
    <col min="9211" max="9211" width="6.42578125" style="163" customWidth="1"/>
    <col min="9212" max="9212" width="13.5703125" style="163" customWidth="1"/>
    <col min="9213" max="9213" width="17.85546875" style="163" customWidth="1"/>
    <col min="9214" max="9214" width="16.42578125" style="163" customWidth="1"/>
    <col min="9215" max="9215" width="15.7109375" style="163" customWidth="1"/>
    <col min="9216" max="9216" width="15.42578125" style="163" customWidth="1"/>
    <col min="9217" max="9217" width="15.140625" style="163" customWidth="1"/>
    <col min="9218" max="9218" width="4.140625" style="163" customWidth="1"/>
    <col min="9219" max="9219" width="7.85546875" style="163" customWidth="1"/>
    <col min="9220" max="9466" width="9.140625" style="163"/>
    <col min="9467" max="9467" width="6.42578125" style="163" customWidth="1"/>
    <col min="9468" max="9468" width="13.5703125" style="163" customWidth="1"/>
    <col min="9469" max="9469" width="17.85546875" style="163" customWidth="1"/>
    <col min="9470" max="9470" width="16.42578125" style="163" customWidth="1"/>
    <col min="9471" max="9471" width="15.7109375" style="163" customWidth="1"/>
    <col min="9472" max="9472" width="15.42578125" style="163" customWidth="1"/>
    <col min="9473" max="9473" width="15.140625" style="163" customWidth="1"/>
    <col min="9474" max="9474" width="4.140625" style="163" customWidth="1"/>
    <col min="9475" max="9475" width="7.85546875" style="163" customWidth="1"/>
    <col min="9476" max="9722" width="9.140625" style="163"/>
    <col min="9723" max="9723" width="6.42578125" style="163" customWidth="1"/>
    <col min="9724" max="9724" width="13.5703125" style="163" customWidth="1"/>
    <col min="9725" max="9725" width="17.85546875" style="163" customWidth="1"/>
    <col min="9726" max="9726" width="16.42578125" style="163" customWidth="1"/>
    <col min="9727" max="9727" width="15.7109375" style="163" customWidth="1"/>
    <col min="9728" max="9728" width="15.42578125" style="163" customWidth="1"/>
    <col min="9729" max="9729" width="15.140625" style="163" customWidth="1"/>
    <col min="9730" max="9730" width="4.140625" style="163" customWidth="1"/>
    <col min="9731" max="9731" width="7.85546875" style="163" customWidth="1"/>
    <col min="9732" max="9978" width="9.140625" style="163"/>
    <col min="9979" max="9979" width="6.42578125" style="163" customWidth="1"/>
    <col min="9980" max="9980" width="13.5703125" style="163" customWidth="1"/>
    <col min="9981" max="9981" width="17.85546875" style="163" customWidth="1"/>
    <col min="9982" max="9982" width="16.42578125" style="163" customWidth="1"/>
    <col min="9983" max="9983" width="15.7109375" style="163" customWidth="1"/>
    <col min="9984" max="9984" width="15.42578125" style="163" customWidth="1"/>
    <col min="9985" max="9985" width="15.140625" style="163" customWidth="1"/>
    <col min="9986" max="9986" width="4.140625" style="163" customWidth="1"/>
    <col min="9987" max="9987" width="7.85546875" style="163" customWidth="1"/>
    <col min="9988" max="10234" width="9.140625" style="163"/>
    <col min="10235" max="10235" width="6.42578125" style="163" customWidth="1"/>
    <col min="10236" max="10236" width="13.5703125" style="163" customWidth="1"/>
    <col min="10237" max="10237" width="17.85546875" style="163" customWidth="1"/>
    <col min="10238" max="10238" width="16.42578125" style="163" customWidth="1"/>
    <col min="10239" max="10239" width="15.7109375" style="163" customWidth="1"/>
    <col min="10240" max="10240" width="15.42578125" style="163" customWidth="1"/>
    <col min="10241" max="10241" width="15.140625" style="163" customWidth="1"/>
    <col min="10242" max="10242" width="4.140625" style="163" customWidth="1"/>
    <col min="10243" max="10243" width="7.85546875" style="163" customWidth="1"/>
    <col min="10244" max="10490" width="9.140625" style="163"/>
    <col min="10491" max="10491" width="6.42578125" style="163" customWidth="1"/>
    <col min="10492" max="10492" width="13.5703125" style="163" customWidth="1"/>
    <col min="10493" max="10493" width="17.85546875" style="163" customWidth="1"/>
    <col min="10494" max="10494" width="16.42578125" style="163" customWidth="1"/>
    <col min="10495" max="10495" width="15.7109375" style="163" customWidth="1"/>
    <col min="10496" max="10496" width="15.42578125" style="163" customWidth="1"/>
    <col min="10497" max="10497" width="15.140625" style="163" customWidth="1"/>
    <col min="10498" max="10498" width="4.140625" style="163" customWidth="1"/>
    <col min="10499" max="10499" width="7.85546875" style="163" customWidth="1"/>
    <col min="10500" max="10746" width="9.140625" style="163"/>
    <col min="10747" max="10747" width="6.42578125" style="163" customWidth="1"/>
    <col min="10748" max="10748" width="13.5703125" style="163" customWidth="1"/>
    <col min="10749" max="10749" width="17.85546875" style="163" customWidth="1"/>
    <col min="10750" max="10750" width="16.42578125" style="163" customWidth="1"/>
    <col min="10751" max="10751" width="15.7109375" style="163" customWidth="1"/>
    <col min="10752" max="10752" width="15.42578125" style="163" customWidth="1"/>
    <col min="10753" max="10753" width="15.140625" style="163" customWidth="1"/>
    <col min="10754" max="10754" width="4.140625" style="163" customWidth="1"/>
    <col min="10755" max="10755" width="7.85546875" style="163" customWidth="1"/>
    <col min="10756" max="11002" width="9.140625" style="163"/>
    <col min="11003" max="11003" width="6.42578125" style="163" customWidth="1"/>
    <col min="11004" max="11004" width="13.5703125" style="163" customWidth="1"/>
    <col min="11005" max="11005" width="17.85546875" style="163" customWidth="1"/>
    <col min="11006" max="11006" width="16.42578125" style="163" customWidth="1"/>
    <col min="11007" max="11007" width="15.7109375" style="163" customWidth="1"/>
    <col min="11008" max="11008" width="15.42578125" style="163" customWidth="1"/>
    <col min="11009" max="11009" width="15.140625" style="163" customWidth="1"/>
    <col min="11010" max="11010" width="4.140625" style="163" customWidth="1"/>
    <col min="11011" max="11011" width="7.85546875" style="163" customWidth="1"/>
    <col min="11012" max="11258" width="9.140625" style="163"/>
    <col min="11259" max="11259" width="6.42578125" style="163" customWidth="1"/>
    <col min="11260" max="11260" width="13.5703125" style="163" customWidth="1"/>
    <col min="11261" max="11261" width="17.85546875" style="163" customWidth="1"/>
    <col min="11262" max="11262" width="16.42578125" style="163" customWidth="1"/>
    <col min="11263" max="11263" width="15.7109375" style="163" customWidth="1"/>
    <col min="11264" max="11264" width="15.42578125" style="163" customWidth="1"/>
    <col min="11265" max="11265" width="15.140625" style="163" customWidth="1"/>
    <col min="11266" max="11266" width="4.140625" style="163" customWidth="1"/>
    <col min="11267" max="11267" width="7.85546875" style="163" customWidth="1"/>
    <col min="11268" max="11514" width="9.140625" style="163"/>
    <col min="11515" max="11515" width="6.42578125" style="163" customWidth="1"/>
    <col min="11516" max="11516" width="13.5703125" style="163" customWidth="1"/>
    <col min="11517" max="11517" width="17.85546875" style="163" customWidth="1"/>
    <col min="11518" max="11518" width="16.42578125" style="163" customWidth="1"/>
    <col min="11519" max="11519" width="15.7109375" style="163" customWidth="1"/>
    <col min="11520" max="11520" width="15.42578125" style="163" customWidth="1"/>
    <col min="11521" max="11521" width="15.140625" style="163" customWidth="1"/>
    <col min="11522" max="11522" width="4.140625" style="163" customWidth="1"/>
    <col min="11523" max="11523" width="7.85546875" style="163" customWidth="1"/>
    <col min="11524" max="11770" width="9.140625" style="163"/>
    <col min="11771" max="11771" width="6.42578125" style="163" customWidth="1"/>
    <col min="11772" max="11772" width="13.5703125" style="163" customWidth="1"/>
    <col min="11773" max="11773" width="17.85546875" style="163" customWidth="1"/>
    <col min="11774" max="11774" width="16.42578125" style="163" customWidth="1"/>
    <col min="11775" max="11775" width="15.7109375" style="163" customWidth="1"/>
    <col min="11776" max="11776" width="15.42578125" style="163" customWidth="1"/>
    <col min="11777" max="11777" width="15.140625" style="163" customWidth="1"/>
    <col min="11778" max="11778" width="4.140625" style="163" customWidth="1"/>
    <col min="11779" max="11779" width="7.85546875" style="163" customWidth="1"/>
    <col min="11780" max="12026" width="9.140625" style="163"/>
    <col min="12027" max="12027" width="6.42578125" style="163" customWidth="1"/>
    <col min="12028" max="12028" width="13.5703125" style="163" customWidth="1"/>
    <col min="12029" max="12029" width="17.85546875" style="163" customWidth="1"/>
    <col min="12030" max="12030" width="16.42578125" style="163" customWidth="1"/>
    <col min="12031" max="12031" width="15.7109375" style="163" customWidth="1"/>
    <col min="12032" max="12032" width="15.42578125" style="163" customWidth="1"/>
    <col min="12033" max="12033" width="15.140625" style="163" customWidth="1"/>
    <col min="12034" max="12034" width="4.140625" style="163" customWidth="1"/>
    <col min="12035" max="12035" width="7.85546875" style="163" customWidth="1"/>
    <col min="12036" max="12282" width="9.140625" style="163"/>
    <col min="12283" max="12283" width="6.42578125" style="163" customWidth="1"/>
    <col min="12284" max="12284" width="13.5703125" style="163" customWidth="1"/>
    <col min="12285" max="12285" width="17.85546875" style="163" customWidth="1"/>
    <col min="12286" max="12286" width="16.42578125" style="163" customWidth="1"/>
    <col min="12287" max="12287" width="15.7109375" style="163" customWidth="1"/>
    <col min="12288" max="12288" width="15.42578125" style="163" customWidth="1"/>
    <col min="12289" max="12289" width="15.140625" style="163" customWidth="1"/>
    <col min="12290" max="12290" width="4.140625" style="163" customWidth="1"/>
    <col min="12291" max="12291" width="7.85546875" style="163" customWidth="1"/>
    <col min="12292" max="12538" width="9.140625" style="163"/>
    <col min="12539" max="12539" width="6.42578125" style="163" customWidth="1"/>
    <col min="12540" max="12540" width="13.5703125" style="163" customWidth="1"/>
    <col min="12541" max="12541" width="17.85546875" style="163" customWidth="1"/>
    <col min="12542" max="12542" width="16.42578125" style="163" customWidth="1"/>
    <col min="12543" max="12543" width="15.7109375" style="163" customWidth="1"/>
    <col min="12544" max="12544" width="15.42578125" style="163" customWidth="1"/>
    <col min="12545" max="12545" width="15.140625" style="163" customWidth="1"/>
    <col min="12546" max="12546" width="4.140625" style="163" customWidth="1"/>
    <col min="12547" max="12547" width="7.85546875" style="163" customWidth="1"/>
    <col min="12548" max="12794" width="9.140625" style="163"/>
    <col min="12795" max="12795" width="6.42578125" style="163" customWidth="1"/>
    <col min="12796" max="12796" width="13.5703125" style="163" customWidth="1"/>
    <col min="12797" max="12797" width="17.85546875" style="163" customWidth="1"/>
    <col min="12798" max="12798" width="16.42578125" style="163" customWidth="1"/>
    <col min="12799" max="12799" width="15.7109375" style="163" customWidth="1"/>
    <col min="12800" max="12800" width="15.42578125" style="163" customWidth="1"/>
    <col min="12801" max="12801" width="15.140625" style="163" customWidth="1"/>
    <col min="12802" max="12802" width="4.140625" style="163" customWidth="1"/>
    <col min="12803" max="12803" width="7.85546875" style="163" customWidth="1"/>
    <col min="12804" max="13050" width="9.140625" style="163"/>
    <col min="13051" max="13051" width="6.42578125" style="163" customWidth="1"/>
    <col min="13052" max="13052" width="13.5703125" style="163" customWidth="1"/>
    <col min="13053" max="13053" width="17.85546875" style="163" customWidth="1"/>
    <col min="13054" max="13054" width="16.42578125" style="163" customWidth="1"/>
    <col min="13055" max="13055" width="15.7109375" style="163" customWidth="1"/>
    <col min="13056" max="13056" width="15.42578125" style="163" customWidth="1"/>
    <col min="13057" max="13057" width="15.140625" style="163" customWidth="1"/>
    <col min="13058" max="13058" width="4.140625" style="163" customWidth="1"/>
    <col min="13059" max="13059" width="7.85546875" style="163" customWidth="1"/>
    <col min="13060" max="13306" width="9.140625" style="163"/>
    <col min="13307" max="13307" width="6.42578125" style="163" customWidth="1"/>
    <col min="13308" max="13308" width="13.5703125" style="163" customWidth="1"/>
    <col min="13309" max="13309" width="17.85546875" style="163" customWidth="1"/>
    <col min="13310" max="13310" width="16.42578125" style="163" customWidth="1"/>
    <col min="13311" max="13311" width="15.7109375" style="163" customWidth="1"/>
    <col min="13312" max="13312" width="15.42578125" style="163" customWidth="1"/>
    <col min="13313" max="13313" width="15.140625" style="163" customWidth="1"/>
    <col min="13314" max="13314" width="4.140625" style="163" customWidth="1"/>
    <col min="13315" max="13315" width="7.85546875" style="163" customWidth="1"/>
    <col min="13316" max="13562" width="9.140625" style="163"/>
    <col min="13563" max="13563" width="6.42578125" style="163" customWidth="1"/>
    <col min="13564" max="13564" width="13.5703125" style="163" customWidth="1"/>
    <col min="13565" max="13565" width="17.85546875" style="163" customWidth="1"/>
    <col min="13566" max="13566" width="16.42578125" style="163" customWidth="1"/>
    <col min="13567" max="13567" width="15.7109375" style="163" customWidth="1"/>
    <col min="13568" max="13568" width="15.42578125" style="163" customWidth="1"/>
    <col min="13569" max="13569" width="15.140625" style="163" customWidth="1"/>
    <col min="13570" max="13570" width="4.140625" style="163" customWidth="1"/>
    <col min="13571" max="13571" width="7.85546875" style="163" customWidth="1"/>
    <col min="13572" max="13818" width="9.140625" style="163"/>
    <col min="13819" max="13819" width="6.42578125" style="163" customWidth="1"/>
    <col min="13820" max="13820" width="13.5703125" style="163" customWidth="1"/>
    <col min="13821" max="13821" width="17.85546875" style="163" customWidth="1"/>
    <col min="13822" max="13822" width="16.42578125" style="163" customWidth="1"/>
    <col min="13823" max="13823" width="15.7109375" style="163" customWidth="1"/>
    <col min="13824" max="13824" width="15.42578125" style="163" customWidth="1"/>
    <col min="13825" max="13825" width="15.140625" style="163" customWidth="1"/>
    <col min="13826" max="13826" width="4.140625" style="163" customWidth="1"/>
    <col min="13827" max="13827" width="7.85546875" style="163" customWidth="1"/>
    <col min="13828" max="14074" width="9.140625" style="163"/>
    <col min="14075" max="14075" width="6.42578125" style="163" customWidth="1"/>
    <col min="14076" max="14076" width="13.5703125" style="163" customWidth="1"/>
    <col min="14077" max="14077" width="17.85546875" style="163" customWidth="1"/>
    <col min="14078" max="14078" width="16.42578125" style="163" customWidth="1"/>
    <col min="14079" max="14079" width="15.7109375" style="163" customWidth="1"/>
    <col min="14080" max="14080" width="15.42578125" style="163" customWidth="1"/>
    <col min="14081" max="14081" width="15.140625" style="163" customWidth="1"/>
    <col min="14082" max="14082" width="4.140625" style="163" customWidth="1"/>
    <col min="14083" max="14083" width="7.85546875" style="163" customWidth="1"/>
    <col min="14084" max="14330" width="9.140625" style="163"/>
    <col min="14331" max="14331" width="6.42578125" style="163" customWidth="1"/>
    <col min="14332" max="14332" width="13.5703125" style="163" customWidth="1"/>
    <col min="14333" max="14333" width="17.85546875" style="163" customWidth="1"/>
    <col min="14334" max="14334" width="16.42578125" style="163" customWidth="1"/>
    <col min="14335" max="14335" width="15.7109375" style="163" customWidth="1"/>
    <col min="14336" max="14336" width="15.42578125" style="163" customWidth="1"/>
    <col min="14337" max="14337" width="15.140625" style="163" customWidth="1"/>
    <col min="14338" max="14338" width="4.140625" style="163" customWidth="1"/>
    <col min="14339" max="14339" width="7.85546875" style="163" customWidth="1"/>
    <col min="14340" max="14586" width="9.140625" style="163"/>
    <col min="14587" max="14587" width="6.42578125" style="163" customWidth="1"/>
    <col min="14588" max="14588" width="13.5703125" style="163" customWidth="1"/>
    <col min="14589" max="14589" width="17.85546875" style="163" customWidth="1"/>
    <col min="14590" max="14590" width="16.42578125" style="163" customWidth="1"/>
    <col min="14591" max="14591" width="15.7109375" style="163" customWidth="1"/>
    <col min="14592" max="14592" width="15.42578125" style="163" customWidth="1"/>
    <col min="14593" max="14593" width="15.140625" style="163" customWidth="1"/>
    <col min="14594" max="14594" width="4.140625" style="163" customWidth="1"/>
    <col min="14595" max="14595" width="7.85546875" style="163" customWidth="1"/>
    <col min="14596" max="14842" width="9.140625" style="163"/>
    <col min="14843" max="14843" width="6.42578125" style="163" customWidth="1"/>
    <col min="14844" max="14844" width="13.5703125" style="163" customWidth="1"/>
    <col min="14845" max="14845" width="17.85546875" style="163" customWidth="1"/>
    <col min="14846" max="14846" width="16.42578125" style="163" customWidth="1"/>
    <col min="14847" max="14847" width="15.7109375" style="163" customWidth="1"/>
    <col min="14848" max="14848" width="15.42578125" style="163" customWidth="1"/>
    <col min="14849" max="14849" width="15.140625" style="163" customWidth="1"/>
    <col min="14850" max="14850" width="4.140625" style="163" customWidth="1"/>
    <col min="14851" max="14851" width="7.85546875" style="163" customWidth="1"/>
    <col min="14852" max="15098" width="9.140625" style="163"/>
    <col min="15099" max="15099" width="6.42578125" style="163" customWidth="1"/>
    <col min="15100" max="15100" width="13.5703125" style="163" customWidth="1"/>
    <col min="15101" max="15101" width="17.85546875" style="163" customWidth="1"/>
    <col min="15102" max="15102" width="16.42578125" style="163" customWidth="1"/>
    <col min="15103" max="15103" width="15.7109375" style="163" customWidth="1"/>
    <col min="15104" max="15104" width="15.42578125" style="163" customWidth="1"/>
    <col min="15105" max="15105" width="15.140625" style="163" customWidth="1"/>
    <col min="15106" max="15106" width="4.140625" style="163" customWidth="1"/>
    <col min="15107" max="15107" width="7.85546875" style="163" customWidth="1"/>
    <col min="15108" max="15354" width="9.140625" style="163"/>
    <col min="15355" max="15355" width="6.42578125" style="163" customWidth="1"/>
    <col min="15356" max="15356" width="13.5703125" style="163" customWidth="1"/>
    <col min="15357" max="15357" width="17.85546875" style="163" customWidth="1"/>
    <col min="15358" max="15358" width="16.42578125" style="163" customWidth="1"/>
    <col min="15359" max="15359" width="15.7109375" style="163" customWidth="1"/>
    <col min="15360" max="15360" width="15.42578125" style="163" customWidth="1"/>
    <col min="15361" max="15361" width="15.140625" style="163" customWidth="1"/>
    <col min="15362" max="15362" width="4.140625" style="163" customWidth="1"/>
    <col min="15363" max="15363" width="7.85546875" style="163" customWidth="1"/>
    <col min="15364" max="15610" width="9.140625" style="163"/>
    <col min="15611" max="15611" width="6.42578125" style="163" customWidth="1"/>
    <col min="15612" max="15612" width="13.5703125" style="163" customWidth="1"/>
    <col min="15613" max="15613" width="17.85546875" style="163" customWidth="1"/>
    <col min="15614" max="15614" width="16.42578125" style="163" customWidth="1"/>
    <col min="15615" max="15615" width="15.7109375" style="163" customWidth="1"/>
    <col min="15616" max="15616" width="15.42578125" style="163" customWidth="1"/>
    <col min="15617" max="15617" width="15.140625" style="163" customWidth="1"/>
    <col min="15618" max="15618" width="4.140625" style="163" customWidth="1"/>
    <col min="15619" max="15619" width="7.85546875" style="163" customWidth="1"/>
    <col min="15620" max="15866" width="9.140625" style="163"/>
    <col min="15867" max="15867" width="6.42578125" style="163" customWidth="1"/>
    <col min="15868" max="15868" width="13.5703125" style="163" customWidth="1"/>
    <col min="15869" max="15869" width="17.85546875" style="163" customWidth="1"/>
    <col min="15870" max="15870" width="16.42578125" style="163" customWidth="1"/>
    <col min="15871" max="15871" width="15.7109375" style="163" customWidth="1"/>
    <col min="15872" max="15872" width="15.42578125" style="163" customWidth="1"/>
    <col min="15873" max="15873" width="15.140625" style="163" customWidth="1"/>
    <col min="15874" max="15874" width="4.140625" style="163" customWidth="1"/>
    <col min="15875" max="15875" width="7.85546875" style="163" customWidth="1"/>
    <col min="15876" max="16122" width="9.140625" style="163"/>
    <col min="16123" max="16123" width="6.42578125" style="163" customWidth="1"/>
    <col min="16124" max="16124" width="13.5703125" style="163" customWidth="1"/>
    <col min="16125" max="16125" width="17.85546875" style="163" customWidth="1"/>
    <col min="16126" max="16126" width="16.42578125" style="163" customWidth="1"/>
    <col min="16127" max="16127" width="15.7109375" style="163" customWidth="1"/>
    <col min="16128" max="16128" width="15.42578125" style="163" customWidth="1"/>
    <col min="16129" max="16129" width="15.140625" style="163" customWidth="1"/>
    <col min="16130" max="16130" width="4.140625" style="163" customWidth="1"/>
    <col min="16131" max="16131" width="7.85546875" style="163" customWidth="1"/>
    <col min="16132" max="16384" width="9.140625" style="163"/>
  </cols>
  <sheetData>
    <row r="1" spans="1:7" s="162" customFormat="1" ht="23.25" customHeight="1">
      <c r="A1" s="322" t="s">
        <v>33</v>
      </c>
      <c r="B1" s="322"/>
      <c r="C1" s="322"/>
      <c r="D1" s="322"/>
      <c r="E1" s="322"/>
      <c r="F1" s="322"/>
      <c r="G1" s="322"/>
    </row>
    <row r="2" spans="1:7" s="162" customFormat="1" ht="23.25" customHeight="1">
      <c r="A2" s="323" t="s">
        <v>596</v>
      </c>
      <c r="B2" s="323"/>
      <c r="C2" s="323"/>
      <c r="D2" s="323"/>
      <c r="E2" s="323"/>
      <c r="F2" s="323"/>
      <c r="G2" s="323"/>
    </row>
    <row r="3" spans="1:7" s="162" customFormat="1" ht="23.25" customHeight="1" thickBot="1">
      <c r="A3" s="324" t="s">
        <v>597</v>
      </c>
      <c r="B3" s="324"/>
      <c r="C3" s="324"/>
      <c r="D3" s="324"/>
      <c r="E3" s="324"/>
      <c r="F3" s="324"/>
      <c r="G3" s="324"/>
    </row>
    <row r="4" spans="1:7" ht="23.25" customHeight="1">
      <c r="A4" s="325" t="s">
        <v>401</v>
      </c>
      <c r="B4" s="325"/>
      <c r="C4" s="325"/>
      <c r="D4" s="325"/>
      <c r="E4" s="325"/>
      <c r="F4" s="325"/>
      <c r="G4" s="325"/>
    </row>
    <row r="5" spans="1:7" ht="82.5" customHeight="1">
      <c r="A5" s="326" t="s">
        <v>402</v>
      </c>
      <c r="B5" s="326" t="s">
        <v>38</v>
      </c>
      <c r="C5" s="164" t="s">
        <v>598</v>
      </c>
      <c r="D5" s="164" t="s">
        <v>599</v>
      </c>
      <c r="E5" s="164" t="s">
        <v>600</v>
      </c>
      <c r="F5" s="164" t="s">
        <v>601</v>
      </c>
      <c r="G5" s="164" t="s">
        <v>403</v>
      </c>
    </row>
    <row r="6" spans="1:7" ht="15.75">
      <c r="A6" s="326"/>
      <c r="B6" s="326"/>
      <c r="C6" s="164" t="s">
        <v>404</v>
      </c>
      <c r="D6" s="164" t="s">
        <v>405</v>
      </c>
      <c r="E6" s="164" t="s">
        <v>406</v>
      </c>
      <c r="F6" s="164" t="s">
        <v>407</v>
      </c>
      <c r="G6" s="164" t="s">
        <v>408</v>
      </c>
    </row>
    <row r="7" spans="1:7" ht="33" customHeight="1">
      <c r="A7" s="165">
        <v>1</v>
      </c>
      <c r="B7" s="166" t="s">
        <v>602</v>
      </c>
      <c r="C7" s="241">
        <v>63106</v>
      </c>
      <c r="D7" s="241">
        <f>E7-C7</f>
        <v>3768</v>
      </c>
      <c r="E7" s="241">
        <v>66874</v>
      </c>
      <c r="F7" s="241">
        <v>1941</v>
      </c>
      <c r="G7" s="168">
        <f>F7*100/E7</f>
        <v>2.9024733080120826</v>
      </c>
    </row>
    <row r="8" spans="1:7" ht="33" customHeight="1">
      <c r="A8" s="165">
        <v>2</v>
      </c>
      <c r="B8" s="166" t="s">
        <v>9</v>
      </c>
      <c r="C8" s="241">
        <v>11541</v>
      </c>
      <c r="D8" s="241">
        <f>E8-C8</f>
        <v>207</v>
      </c>
      <c r="E8" s="241">
        <v>11748</v>
      </c>
      <c r="F8" s="241">
        <v>70</v>
      </c>
      <c r="G8" s="168">
        <f>F8*100/E8</f>
        <v>0.59584610146407901</v>
      </c>
    </row>
    <row r="9" spans="1:7" ht="33" customHeight="1">
      <c r="A9" s="165">
        <v>3</v>
      </c>
      <c r="B9" s="166" t="s">
        <v>10</v>
      </c>
      <c r="C9" s="241">
        <v>28915</v>
      </c>
      <c r="D9" s="241">
        <f>E9-C9</f>
        <v>345</v>
      </c>
      <c r="E9" s="241">
        <v>29260</v>
      </c>
      <c r="F9" s="241">
        <v>828</v>
      </c>
      <c r="G9" s="168">
        <f>F9*100/E9</f>
        <v>2.8298017771701982</v>
      </c>
    </row>
    <row r="10" spans="1:7" ht="33" customHeight="1">
      <c r="A10" s="165">
        <v>4</v>
      </c>
      <c r="B10" s="166" t="s">
        <v>11</v>
      </c>
      <c r="C10" s="241">
        <v>37830</v>
      </c>
      <c r="D10" s="241">
        <f>E10-C10</f>
        <v>338</v>
      </c>
      <c r="E10" s="241">
        <v>38168</v>
      </c>
      <c r="F10" s="241">
        <v>968</v>
      </c>
      <c r="G10" s="168">
        <f>F10*100/E10</f>
        <v>2.5361559421504927</v>
      </c>
    </row>
    <row r="11" spans="1:7" ht="33" customHeight="1">
      <c r="A11" s="165">
        <v>5</v>
      </c>
      <c r="B11" s="166" t="s">
        <v>12</v>
      </c>
      <c r="C11" s="241">
        <v>67376</v>
      </c>
      <c r="D11" s="241">
        <f>E11-C11</f>
        <v>3744</v>
      </c>
      <c r="E11" s="241">
        <v>71120</v>
      </c>
      <c r="F11" s="241">
        <v>2322</v>
      </c>
      <c r="G11" s="168">
        <f>F11*100/E11</f>
        <v>3.2649043869516312</v>
      </c>
    </row>
    <row r="12" spans="1:7" ht="31.5" customHeight="1">
      <c r="A12" s="165"/>
      <c r="B12" s="242" t="s">
        <v>409</v>
      </c>
      <c r="C12" s="167">
        <f>SUM(C7:C11)</f>
        <v>208768</v>
      </c>
      <c r="D12" s="167">
        <f t="shared" ref="D12:E12" si="0">SUM(D7:D11)</f>
        <v>8402</v>
      </c>
      <c r="E12" s="167">
        <f t="shared" si="0"/>
        <v>217170</v>
      </c>
      <c r="F12" s="167">
        <f>SUM(F7:F11)</f>
        <v>6129</v>
      </c>
      <c r="G12" s="168">
        <f>F12/E12*100</f>
        <v>2.8222130128470786</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9" workbookViewId="0">
      <selection sqref="A1:F17"/>
    </sheetView>
  </sheetViews>
  <sheetFormatPr defaultRowHeight="15"/>
  <cols>
    <col min="1" max="1" width="6.5703125" customWidth="1"/>
    <col min="2" max="2" width="21.7109375" customWidth="1"/>
    <col min="3" max="4" width="13.7109375" style="88" customWidth="1"/>
    <col min="5" max="5" width="12.85546875" style="88" customWidth="1"/>
    <col min="6" max="6" width="15.28515625" style="88"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327" t="str">
        <f>'MG COVER PAGE'!A1</f>
        <v>Name of Distribution Licensee: M G V C L</v>
      </c>
      <c r="B1" s="327"/>
      <c r="C1" s="327"/>
      <c r="D1" s="327"/>
      <c r="E1" s="327"/>
    </row>
    <row r="2" spans="1:6" ht="18">
      <c r="A2" s="327" t="str">
        <f>'MG COVER PAGE'!A2</f>
        <v>Quarter :   Q-I  (Jul-Aug-Sep-2025)</v>
      </c>
      <c r="B2" s="327"/>
      <c r="C2" s="327"/>
      <c r="D2" s="327"/>
      <c r="E2" s="327"/>
    </row>
    <row r="3" spans="1:6" ht="18">
      <c r="A3" s="327" t="str">
        <f>'MG COVER PAGE'!A3</f>
        <v>Year: 2025-26</v>
      </c>
      <c r="B3" s="327"/>
      <c r="C3" s="327"/>
      <c r="D3" s="327"/>
      <c r="E3" s="327"/>
    </row>
    <row r="4" spans="1:6" ht="18">
      <c r="A4" s="89" t="s">
        <v>410</v>
      </c>
      <c r="B4" s="90"/>
      <c r="C4" s="91"/>
      <c r="D4" s="91"/>
      <c r="E4" s="91"/>
      <c r="F4" s="91"/>
    </row>
    <row r="5" spans="1:6" ht="18.75" thickBot="1">
      <c r="A5" s="92"/>
      <c r="B5" s="90"/>
      <c r="C5" s="91"/>
      <c r="D5" s="91"/>
      <c r="E5" s="91"/>
      <c r="F5" s="91"/>
    </row>
    <row r="6" spans="1:6" ht="18.75" thickBot="1">
      <c r="A6" s="328" t="s">
        <v>411</v>
      </c>
      <c r="B6" s="329"/>
      <c r="C6" s="329"/>
      <c r="D6" s="329"/>
      <c r="E6" s="329"/>
      <c r="F6" s="330"/>
    </row>
    <row r="7" spans="1:6" ht="18.75" thickBot="1">
      <c r="A7" s="93">
        <v>-1</v>
      </c>
      <c r="B7" s="94">
        <v>-2</v>
      </c>
      <c r="C7" s="94">
        <v>-3</v>
      </c>
      <c r="D7" s="94">
        <v>-4</v>
      </c>
      <c r="E7" s="94">
        <v>-5</v>
      </c>
      <c r="F7" s="94">
        <v>-6</v>
      </c>
    </row>
    <row r="8" spans="1:6" ht="43.5" customHeight="1">
      <c r="A8" s="331" t="s">
        <v>15</v>
      </c>
      <c r="B8" s="331" t="s">
        <v>412</v>
      </c>
      <c r="C8" s="95" t="s">
        <v>413</v>
      </c>
      <c r="D8" s="333" t="s">
        <v>414</v>
      </c>
      <c r="E8" s="333" t="s">
        <v>415</v>
      </c>
      <c r="F8" s="95" t="s">
        <v>416</v>
      </c>
    </row>
    <row r="9" spans="1:6" ht="72" customHeight="1" thickBot="1">
      <c r="A9" s="332"/>
      <c r="B9" s="332"/>
      <c r="C9" s="96" t="s">
        <v>417</v>
      </c>
      <c r="D9" s="334"/>
      <c r="E9" s="334"/>
      <c r="F9" s="96" t="s">
        <v>418</v>
      </c>
    </row>
    <row r="10" spans="1:6" ht="24.95" customHeight="1" thickBot="1">
      <c r="A10" s="97"/>
      <c r="B10" s="98" t="s">
        <v>419</v>
      </c>
      <c r="C10" s="99">
        <f>SUM(C11:C15)</f>
        <v>1441</v>
      </c>
      <c r="D10" s="100" t="s">
        <v>420</v>
      </c>
      <c r="E10" s="100">
        <f>SUM(E11:E15)</f>
        <v>0</v>
      </c>
      <c r="F10" s="101">
        <f>E10*100/C10</f>
        <v>0</v>
      </c>
    </row>
    <row r="11" spans="1:6" ht="24.95" customHeight="1" thickBot="1">
      <c r="A11" s="102">
        <v>1</v>
      </c>
      <c r="B11" s="103" t="s">
        <v>421</v>
      </c>
      <c r="C11" s="100">
        <v>1023</v>
      </c>
      <c r="D11" s="100" t="s">
        <v>422</v>
      </c>
      <c r="E11" s="104">
        <v>0</v>
      </c>
      <c r="F11" s="104">
        <f>E11*100/C11</f>
        <v>0</v>
      </c>
    </row>
    <row r="12" spans="1:6" ht="24.95" customHeight="1" thickBot="1">
      <c r="A12" s="102">
        <v>2</v>
      </c>
      <c r="B12" s="103" t="s">
        <v>423</v>
      </c>
      <c r="C12" s="100">
        <v>242</v>
      </c>
      <c r="D12" s="100" t="s">
        <v>422</v>
      </c>
      <c r="E12" s="104">
        <v>0</v>
      </c>
      <c r="F12" s="104">
        <f>E12*100/C12</f>
        <v>0</v>
      </c>
    </row>
    <row r="13" spans="1:6" ht="24.95" customHeight="1" thickBot="1">
      <c r="A13" s="102">
        <v>3</v>
      </c>
      <c r="B13" s="103" t="s">
        <v>424</v>
      </c>
      <c r="C13" s="100">
        <v>23</v>
      </c>
      <c r="D13" s="100" t="s">
        <v>422</v>
      </c>
      <c r="E13" s="104">
        <v>0</v>
      </c>
      <c r="F13" s="101">
        <f>E13*100/C13</f>
        <v>0</v>
      </c>
    </row>
    <row r="14" spans="1:6" ht="24.95" customHeight="1" thickBot="1">
      <c r="A14" s="102">
        <v>4</v>
      </c>
      <c r="B14" s="103" t="s">
        <v>425</v>
      </c>
      <c r="C14" s="100">
        <v>143</v>
      </c>
      <c r="D14" s="100" t="s">
        <v>422</v>
      </c>
      <c r="E14" s="104">
        <v>0</v>
      </c>
      <c r="F14" s="104">
        <v>0</v>
      </c>
    </row>
    <row r="15" spans="1:6" ht="24.95" customHeight="1" thickBot="1">
      <c r="A15" s="102">
        <v>5</v>
      </c>
      <c r="B15" s="103" t="s">
        <v>426</v>
      </c>
      <c r="C15" s="100">
        <v>10</v>
      </c>
      <c r="D15" s="100" t="s">
        <v>422</v>
      </c>
      <c r="E15" s="104">
        <v>0</v>
      </c>
      <c r="F15" s="104">
        <v>0</v>
      </c>
    </row>
    <row r="16" spans="1:6" ht="24.95" customHeight="1" thickBot="1">
      <c r="A16" s="102"/>
      <c r="B16" s="98" t="s">
        <v>427</v>
      </c>
      <c r="C16" s="99"/>
      <c r="D16" s="100" t="s">
        <v>422</v>
      </c>
      <c r="E16" s="100"/>
      <c r="F16" s="105"/>
    </row>
    <row r="17" spans="1:6" ht="24.95" customHeight="1" thickBot="1">
      <c r="A17" s="102">
        <v>6</v>
      </c>
      <c r="B17" s="103" t="s">
        <v>428</v>
      </c>
      <c r="C17" s="100">
        <v>5</v>
      </c>
      <c r="D17" s="100" t="s">
        <v>422</v>
      </c>
      <c r="E17" s="104">
        <v>0</v>
      </c>
      <c r="F17" s="105">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6" workbookViewId="0">
      <selection sqref="A1:E11"/>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327" t="str">
        <f>'MG COVER PAGE'!A1</f>
        <v>Name of Distribution Licensee: M G V C L</v>
      </c>
      <c r="B1" s="327"/>
      <c r="C1" s="327"/>
      <c r="D1" s="327"/>
      <c r="E1" s="327"/>
    </row>
    <row r="2" spans="1:7" ht="18">
      <c r="A2" s="327" t="str">
        <f>'MG COVER PAGE'!A2</f>
        <v>Quarter :   Q-I  (Jul-Aug-Sep-2025)</v>
      </c>
      <c r="B2" s="327"/>
      <c r="C2" s="327"/>
      <c r="D2" s="327"/>
      <c r="E2" s="327"/>
    </row>
    <row r="3" spans="1:7" ht="18">
      <c r="A3" s="327" t="str">
        <f>'MG COVER PAGE'!A3</f>
        <v>Year: 2025-26</v>
      </c>
      <c r="B3" s="327"/>
      <c r="C3" s="327"/>
      <c r="D3" s="327"/>
      <c r="E3" s="327"/>
    </row>
    <row r="4" spans="1:7" ht="18">
      <c r="A4" s="106" t="s">
        <v>429</v>
      </c>
      <c r="B4" s="107"/>
      <c r="C4" s="107"/>
      <c r="D4" s="107"/>
      <c r="E4" s="107"/>
    </row>
    <row r="5" spans="1:7" ht="22.5" customHeight="1" thickBot="1">
      <c r="A5" s="335" t="s">
        <v>430</v>
      </c>
      <c r="B5" s="335"/>
      <c r="C5" s="335"/>
      <c r="D5" s="335"/>
      <c r="E5" s="335"/>
    </row>
    <row r="6" spans="1:7" ht="18">
      <c r="A6" s="108">
        <v>-1</v>
      </c>
      <c r="B6" s="109">
        <v>-2</v>
      </c>
      <c r="C6" s="109">
        <v>-3</v>
      </c>
      <c r="D6" s="109">
        <v>-4</v>
      </c>
      <c r="E6" s="110">
        <v>-5</v>
      </c>
    </row>
    <row r="7" spans="1:7" ht="36">
      <c r="A7" s="336" t="s">
        <v>431</v>
      </c>
      <c r="B7" s="338" t="s">
        <v>432</v>
      </c>
      <c r="C7" s="338" t="s">
        <v>433</v>
      </c>
      <c r="D7" s="338" t="s">
        <v>415</v>
      </c>
      <c r="E7" s="111" t="s">
        <v>434</v>
      </c>
    </row>
    <row r="8" spans="1:7" ht="68.25" customHeight="1" thickBot="1">
      <c r="A8" s="337"/>
      <c r="B8" s="339"/>
      <c r="C8" s="339"/>
      <c r="D8" s="339"/>
      <c r="E8" s="112" t="s">
        <v>435</v>
      </c>
    </row>
    <row r="9" spans="1:7" ht="35.1" customHeight="1">
      <c r="A9" s="113" t="s">
        <v>436</v>
      </c>
      <c r="B9" s="113">
        <v>56</v>
      </c>
      <c r="C9" s="113" t="s">
        <v>437</v>
      </c>
      <c r="D9" s="113">
        <v>0</v>
      </c>
      <c r="E9" s="114">
        <f>D9*100/B9</f>
        <v>0</v>
      </c>
      <c r="F9" s="115"/>
      <c r="G9" s="115"/>
    </row>
    <row r="10" spans="1:7" ht="35.1" customHeight="1">
      <c r="A10" s="116" t="s">
        <v>438</v>
      </c>
      <c r="B10" s="116">
        <v>24</v>
      </c>
      <c r="C10" s="116" t="s">
        <v>439</v>
      </c>
      <c r="D10" s="116">
        <v>0</v>
      </c>
      <c r="E10" s="116">
        <v>0</v>
      </c>
    </row>
    <row r="11" spans="1:7" ht="35.1" customHeight="1">
      <c r="A11" s="116" t="s">
        <v>440</v>
      </c>
      <c r="B11" s="116">
        <v>1</v>
      </c>
      <c r="C11" s="116" t="s">
        <v>441</v>
      </c>
      <c r="D11" s="116">
        <v>0</v>
      </c>
      <c r="E11" s="116">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F11"/>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327" t="str">
        <f>'MG COVER PAGE'!A1</f>
        <v>Name of Distribution Licensee: M G V C L</v>
      </c>
      <c r="B1" s="327"/>
      <c r="C1" s="327"/>
      <c r="D1" s="327"/>
      <c r="E1" s="327"/>
    </row>
    <row r="2" spans="1:13" ht="18">
      <c r="A2" s="327" t="str">
        <f>'MG COVER PAGE'!A2</f>
        <v>Quarter :   Q-I  (Jul-Aug-Sep-2025)</v>
      </c>
      <c r="B2" s="327"/>
      <c r="C2" s="327"/>
      <c r="D2" s="327"/>
      <c r="E2" s="327"/>
    </row>
    <row r="3" spans="1:13" ht="18">
      <c r="A3" s="327" t="str">
        <f>'MG COVER PAGE'!A3</f>
        <v>Year: 2025-26</v>
      </c>
      <c r="B3" s="327"/>
      <c r="C3" s="327"/>
      <c r="D3" s="327"/>
      <c r="E3" s="327"/>
    </row>
    <row r="4" spans="1:13" ht="18">
      <c r="A4" s="117" t="s">
        <v>442</v>
      </c>
      <c r="B4" s="90"/>
      <c r="C4" s="90"/>
      <c r="D4" s="90"/>
      <c r="E4" s="90"/>
      <c r="F4" s="90"/>
      <c r="G4" s="90"/>
      <c r="H4" s="90"/>
      <c r="I4" s="90"/>
      <c r="J4" s="90"/>
      <c r="K4" s="90"/>
      <c r="L4" s="90"/>
      <c r="M4" s="90"/>
    </row>
    <row r="5" spans="1:13" ht="18.75" thickBot="1">
      <c r="A5" s="341" t="s">
        <v>443</v>
      </c>
      <c r="B5" s="341"/>
      <c r="C5" s="341"/>
      <c r="D5" s="341"/>
      <c r="E5" s="341"/>
      <c r="F5" s="341"/>
      <c r="G5" s="90"/>
      <c r="H5" s="90"/>
      <c r="I5" s="90"/>
      <c r="J5" s="90"/>
      <c r="K5" s="90"/>
      <c r="L5" s="90"/>
      <c r="M5" s="90"/>
    </row>
    <row r="6" spans="1:13" ht="18">
      <c r="A6" s="108">
        <v>-1</v>
      </c>
      <c r="B6" s="109">
        <v>-2</v>
      </c>
      <c r="C6" s="109">
        <v>-3</v>
      </c>
      <c r="D6" s="109">
        <v>-4</v>
      </c>
      <c r="E6" s="109">
        <v>-5</v>
      </c>
      <c r="F6" s="110">
        <v>-6</v>
      </c>
      <c r="G6" s="90"/>
      <c r="H6" s="90"/>
      <c r="I6" s="90"/>
      <c r="J6" s="90"/>
      <c r="K6" s="90"/>
      <c r="L6" s="90"/>
      <c r="M6" s="90"/>
    </row>
    <row r="7" spans="1:13" ht="43.5" customHeight="1">
      <c r="A7" s="342" t="s">
        <v>15</v>
      </c>
      <c r="B7" s="338" t="s">
        <v>412</v>
      </c>
      <c r="C7" s="338" t="s">
        <v>444</v>
      </c>
      <c r="D7" s="338" t="s">
        <v>445</v>
      </c>
      <c r="E7" s="338" t="s">
        <v>415</v>
      </c>
      <c r="F7" s="118" t="s">
        <v>446</v>
      </c>
      <c r="G7" s="90"/>
      <c r="H7" s="90"/>
      <c r="I7" s="90"/>
      <c r="J7" s="90"/>
      <c r="K7" s="90"/>
      <c r="L7" s="90"/>
      <c r="M7" s="90"/>
    </row>
    <row r="8" spans="1:13" ht="55.5" customHeight="1" thickBot="1">
      <c r="A8" s="343"/>
      <c r="B8" s="339"/>
      <c r="C8" s="339"/>
      <c r="D8" s="339"/>
      <c r="E8" s="339"/>
      <c r="F8" s="119" t="s">
        <v>418</v>
      </c>
      <c r="G8" s="90"/>
      <c r="H8" s="90"/>
      <c r="I8" s="90"/>
      <c r="J8" s="90"/>
      <c r="K8" s="90"/>
      <c r="L8" s="90"/>
      <c r="M8" s="90"/>
    </row>
    <row r="9" spans="1:13" ht="24.95" customHeight="1">
      <c r="A9" s="120">
        <v>1</v>
      </c>
      <c r="B9" s="113" t="s">
        <v>419</v>
      </c>
      <c r="C9" s="113">
        <v>33</v>
      </c>
      <c r="D9" s="121">
        <v>3.5000000000000003E-2</v>
      </c>
      <c r="E9" s="113">
        <v>0</v>
      </c>
      <c r="F9" s="113">
        <f>E9*100/C9</f>
        <v>0</v>
      </c>
      <c r="G9" s="90"/>
      <c r="H9" s="90"/>
      <c r="I9" s="90"/>
      <c r="J9" s="90"/>
      <c r="K9" s="90"/>
      <c r="L9" s="90"/>
      <c r="M9" s="90"/>
    </row>
    <row r="10" spans="1:13" ht="24.95" customHeight="1">
      <c r="A10" s="122">
        <v>2</v>
      </c>
      <c r="B10" s="116" t="s">
        <v>427</v>
      </c>
      <c r="C10" s="116">
        <v>4</v>
      </c>
      <c r="D10" s="123">
        <v>0.03</v>
      </c>
      <c r="E10" s="116">
        <v>0</v>
      </c>
      <c r="F10" s="116">
        <v>0</v>
      </c>
      <c r="G10" s="90"/>
      <c r="H10" s="90"/>
      <c r="I10" s="90"/>
      <c r="J10" s="90"/>
      <c r="K10" s="90"/>
      <c r="L10" s="90"/>
      <c r="M10" s="90"/>
    </row>
    <row r="11" spans="1:13" ht="24.95" customHeight="1">
      <c r="A11" s="122">
        <v>3</v>
      </c>
      <c r="B11" s="116" t="s">
        <v>447</v>
      </c>
      <c r="C11" s="116">
        <v>1</v>
      </c>
      <c r="D11" s="123">
        <v>0.03</v>
      </c>
      <c r="E11" s="116">
        <v>0</v>
      </c>
      <c r="F11" s="116">
        <v>0</v>
      </c>
      <c r="G11" s="90"/>
      <c r="H11" s="90"/>
      <c r="I11" s="90"/>
      <c r="J11" s="90"/>
      <c r="K11" s="90"/>
      <c r="L11" s="90"/>
      <c r="M11" s="90"/>
    </row>
    <row r="12" spans="1:13" ht="18">
      <c r="A12" s="124"/>
      <c r="B12" s="90"/>
      <c r="C12" s="90"/>
      <c r="D12" s="90"/>
      <c r="E12" s="90"/>
      <c r="F12" s="90"/>
      <c r="G12" s="90"/>
      <c r="H12" s="90"/>
      <c r="I12" s="90"/>
      <c r="J12" s="90"/>
      <c r="K12" s="90"/>
      <c r="L12" s="90"/>
      <c r="M12" s="90"/>
    </row>
    <row r="13" spans="1:13" ht="55.5" customHeight="1">
      <c r="A13" s="340" t="s">
        <v>448</v>
      </c>
      <c r="B13" s="340"/>
      <c r="C13" s="340"/>
      <c r="D13" s="340"/>
      <c r="E13" s="340"/>
      <c r="F13" s="340"/>
      <c r="G13" s="90"/>
      <c r="H13" s="90"/>
      <c r="I13" s="90"/>
      <c r="J13" s="90"/>
      <c r="K13" s="90"/>
      <c r="L13" s="90"/>
      <c r="M13" s="90"/>
    </row>
    <row r="14" spans="1:13" ht="10.5" customHeight="1">
      <c r="A14" s="89"/>
      <c r="B14" s="90"/>
      <c r="C14" s="90"/>
      <c r="D14" s="90"/>
      <c r="E14" s="90"/>
      <c r="F14" s="90"/>
      <c r="G14" s="90"/>
      <c r="H14" s="90"/>
      <c r="I14" s="90"/>
      <c r="J14" s="90"/>
      <c r="K14" s="90"/>
      <c r="L14" s="90"/>
      <c r="M14" s="90"/>
    </row>
    <row r="15" spans="1:13" ht="18">
      <c r="A15" s="124" t="s">
        <v>449</v>
      </c>
      <c r="B15" s="90"/>
      <c r="C15" s="90"/>
      <c r="D15" s="90"/>
      <c r="E15" s="90"/>
      <c r="F15" s="90"/>
      <c r="G15" s="90"/>
      <c r="H15" s="90"/>
      <c r="I15" s="90"/>
      <c r="J15" s="90"/>
      <c r="K15" s="90"/>
      <c r="L15" s="90"/>
      <c r="M15" s="90"/>
    </row>
    <row r="16" spans="1:13" ht="44.25" customHeight="1">
      <c r="A16" s="340" t="s">
        <v>450</v>
      </c>
      <c r="B16" s="340"/>
      <c r="C16" s="340"/>
      <c r="D16" s="340"/>
      <c r="E16" s="340"/>
      <c r="F16" s="340"/>
      <c r="G16" s="90"/>
      <c r="H16" s="90"/>
      <c r="I16" s="90"/>
      <c r="J16" s="90"/>
      <c r="K16" s="90"/>
      <c r="L16" s="90"/>
      <c r="M16" s="90"/>
    </row>
    <row r="17" spans="1:13" ht="18">
      <c r="A17" s="90"/>
      <c r="B17" s="90"/>
      <c r="C17" s="90"/>
      <c r="D17" s="90"/>
      <c r="E17" s="90"/>
      <c r="F17" s="90"/>
      <c r="G17" s="90"/>
      <c r="H17" s="90"/>
      <c r="I17" s="90"/>
      <c r="J17" s="90"/>
      <c r="K17" s="90"/>
      <c r="L17" s="90"/>
      <c r="M17" s="90"/>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G9"/>
    </sheetView>
  </sheetViews>
  <sheetFormatPr defaultColWidth="14.5703125" defaultRowHeight="14.25"/>
  <cols>
    <col min="1" max="1" width="4.140625" style="186" bestFit="1" customWidth="1"/>
    <col min="2" max="2" width="11.28515625" style="186" customWidth="1"/>
    <col min="3" max="3" width="19.7109375" style="186" customWidth="1"/>
    <col min="4" max="4" width="25.7109375" style="186" customWidth="1"/>
    <col min="5" max="5" width="18.85546875" style="186" customWidth="1"/>
    <col min="6" max="6" width="30.85546875" style="186" customWidth="1"/>
    <col min="7" max="7" width="15.140625" style="186" customWidth="1"/>
    <col min="8" max="256" width="14.5703125" style="186"/>
    <col min="257" max="257" width="4.140625" style="186" bestFit="1" customWidth="1"/>
    <col min="258" max="258" width="11.28515625" style="186" customWidth="1"/>
    <col min="259" max="259" width="19.7109375" style="186" customWidth="1"/>
    <col min="260" max="260" width="25.7109375" style="186" customWidth="1"/>
    <col min="261" max="261" width="18.85546875" style="186" customWidth="1"/>
    <col min="262" max="262" width="30.85546875" style="186" customWidth="1"/>
    <col min="263" max="263" width="15.140625" style="186" customWidth="1"/>
    <col min="264" max="512" width="14.5703125" style="186"/>
    <col min="513" max="513" width="4.140625" style="186" bestFit="1" customWidth="1"/>
    <col min="514" max="514" width="11.28515625" style="186" customWidth="1"/>
    <col min="515" max="515" width="19.7109375" style="186" customWidth="1"/>
    <col min="516" max="516" width="25.7109375" style="186" customWidth="1"/>
    <col min="517" max="517" width="18.85546875" style="186" customWidth="1"/>
    <col min="518" max="518" width="30.85546875" style="186" customWidth="1"/>
    <col min="519" max="519" width="15.140625" style="186" customWidth="1"/>
    <col min="520" max="768" width="14.5703125" style="186"/>
    <col min="769" max="769" width="4.140625" style="186" bestFit="1" customWidth="1"/>
    <col min="770" max="770" width="11.28515625" style="186" customWidth="1"/>
    <col min="771" max="771" width="19.7109375" style="186" customWidth="1"/>
    <col min="772" max="772" width="25.7109375" style="186" customWidth="1"/>
    <col min="773" max="773" width="18.85546875" style="186" customWidth="1"/>
    <col min="774" max="774" width="30.85546875" style="186" customWidth="1"/>
    <col min="775" max="775" width="15.140625" style="186" customWidth="1"/>
    <col min="776" max="1024" width="14.5703125" style="186"/>
    <col min="1025" max="1025" width="4.140625" style="186" bestFit="1" customWidth="1"/>
    <col min="1026" max="1026" width="11.28515625" style="186" customWidth="1"/>
    <col min="1027" max="1027" width="19.7109375" style="186" customWidth="1"/>
    <col min="1028" max="1028" width="25.7109375" style="186" customWidth="1"/>
    <col min="1029" max="1029" width="18.85546875" style="186" customWidth="1"/>
    <col min="1030" max="1030" width="30.85546875" style="186" customWidth="1"/>
    <col min="1031" max="1031" width="15.140625" style="186" customWidth="1"/>
    <col min="1032" max="1280" width="14.5703125" style="186"/>
    <col min="1281" max="1281" width="4.140625" style="186" bestFit="1" customWidth="1"/>
    <col min="1282" max="1282" width="11.28515625" style="186" customWidth="1"/>
    <col min="1283" max="1283" width="19.7109375" style="186" customWidth="1"/>
    <col min="1284" max="1284" width="25.7109375" style="186" customWidth="1"/>
    <col min="1285" max="1285" width="18.85546875" style="186" customWidth="1"/>
    <col min="1286" max="1286" width="30.85546875" style="186" customWidth="1"/>
    <col min="1287" max="1287" width="15.140625" style="186" customWidth="1"/>
    <col min="1288" max="1536" width="14.5703125" style="186"/>
    <col min="1537" max="1537" width="4.140625" style="186" bestFit="1" customWidth="1"/>
    <col min="1538" max="1538" width="11.28515625" style="186" customWidth="1"/>
    <col min="1539" max="1539" width="19.7109375" style="186" customWidth="1"/>
    <col min="1540" max="1540" width="25.7109375" style="186" customWidth="1"/>
    <col min="1541" max="1541" width="18.85546875" style="186" customWidth="1"/>
    <col min="1542" max="1542" width="30.85546875" style="186" customWidth="1"/>
    <col min="1543" max="1543" width="15.140625" style="186" customWidth="1"/>
    <col min="1544" max="1792" width="14.5703125" style="186"/>
    <col min="1793" max="1793" width="4.140625" style="186" bestFit="1" customWidth="1"/>
    <col min="1794" max="1794" width="11.28515625" style="186" customWidth="1"/>
    <col min="1795" max="1795" width="19.7109375" style="186" customWidth="1"/>
    <col min="1796" max="1796" width="25.7109375" style="186" customWidth="1"/>
    <col min="1797" max="1797" width="18.85546875" style="186" customWidth="1"/>
    <col min="1798" max="1798" width="30.85546875" style="186" customWidth="1"/>
    <col min="1799" max="1799" width="15.140625" style="186" customWidth="1"/>
    <col min="1800" max="2048" width="14.5703125" style="186"/>
    <col min="2049" max="2049" width="4.140625" style="186" bestFit="1" customWidth="1"/>
    <col min="2050" max="2050" width="11.28515625" style="186" customWidth="1"/>
    <col min="2051" max="2051" width="19.7109375" style="186" customWidth="1"/>
    <col min="2052" max="2052" width="25.7109375" style="186" customWidth="1"/>
    <col min="2053" max="2053" width="18.85546875" style="186" customWidth="1"/>
    <col min="2054" max="2054" width="30.85546875" style="186" customWidth="1"/>
    <col min="2055" max="2055" width="15.140625" style="186" customWidth="1"/>
    <col min="2056" max="2304" width="14.5703125" style="186"/>
    <col min="2305" max="2305" width="4.140625" style="186" bestFit="1" customWidth="1"/>
    <col min="2306" max="2306" width="11.28515625" style="186" customWidth="1"/>
    <col min="2307" max="2307" width="19.7109375" style="186" customWidth="1"/>
    <col min="2308" max="2308" width="25.7109375" style="186" customWidth="1"/>
    <col min="2309" max="2309" width="18.85546875" style="186" customWidth="1"/>
    <col min="2310" max="2310" width="30.85546875" style="186" customWidth="1"/>
    <col min="2311" max="2311" width="15.140625" style="186" customWidth="1"/>
    <col min="2312" max="2560" width="14.5703125" style="186"/>
    <col min="2561" max="2561" width="4.140625" style="186" bestFit="1" customWidth="1"/>
    <col min="2562" max="2562" width="11.28515625" style="186" customWidth="1"/>
    <col min="2563" max="2563" width="19.7109375" style="186" customWidth="1"/>
    <col min="2564" max="2564" width="25.7109375" style="186" customWidth="1"/>
    <col min="2565" max="2565" width="18.85546875" style="186" customWidth="1"/>
    <col min="2566" max="2566" width="30.85546875" style="186" customWidth="1"/>
    <col min="2567" max="2567" width="15.140625" style="186" customWidth="1"/>
    <col min="2568" max="2816" width="14.5703125" style="186"/>
    <col min="2817" max="2817" width="4.140625" style="186" bestFit="1" customWidth="1"/>
    <col min="2818" max="2818" width="11.28515625" style="186" customWidth="1"/>
    <col min="2819" max="2819" width="19.7109375" style="186" customWidth="1"/>
    <col min="2820" max="2820" width="25.7109375" style="186" customWidth="1"/>
    <col min="2821" max="2821" width="18.85546875" style="186" customWidth="1"/>
    <col min="2822" max="2822" width="30.85546875" style="186" customWidth="1"/>
    <col min="2823" max="2823" width="15.140625" style="186" customWidth="1"/>
    <col min="2824" max="3072" width="14.5703125" style="186"/>
    <col min="3073" max="3073" width="4.140625" style="186" bestFit="1" customWidth="1"/>
    <col min="3074" max="3074" width="11.28515625" style="186" customWidth="1"/>
    <col min="3075" max="3075" width="19.7109375" style="186" customWidth="1"/>
    <col min="3076" max="3076" width="25.7109375" style="186" customWidth="1"/>
    <col min="3077" max="3077" width="18.85546875" style="186" customWidth="1"/>
    <col min="3078" max="3078" width="30.85546875" style="186" customWidth="1"/>
    <col min="3079" max="3079" width="15.140625" style="186" customWidth="1"/>
    <col min="3080" max="3328" width="14.5703125" style="186"/>
    <col min="3329" max="3329" width="4.140625" style="186" bestFit="1" customWidth="1"/>
    <col min="3330" max="3330" width="11.28515625" style="186" customWidth="1"/>
    <col min="3331" max="3331" width="19.7109375" style="186" customWidth="1"/>
    <col min="3332" max="3332" width="25.7109375" style="186" customWidth="1"/>
    <col min="3333" max="3333" width="18.85546875" style="186" customWidth="1"/>
    <col min="3334" max="3334" width="30.85546875" style="186" customWidth="1"/>
    <col min="3335" max="3335" width="15.140625" style="186" customWidth="1"/>
    <col min="3336" max="3584" width="14.5703125" style="186"/>
    <col min="3585" max="3585" width="4.140625" style="186" bestFit="1" customWidth="1"/>
    <col min="3586" max="3586" width="11.28515625" style="186" customWidth="1"/>
    <col min="3587" max="3587" width="19.7109375" style="186" customWidth="1"/>
    <col min="3588" max="3588" width="25.7109375" style="186" customWidth="1"/>
    <col min="3589" max="3589" width="18.85546875" style="186" customWidth="1"/>
    <col min="3590" max="3590" width="30.85546875" style="186" customWidth="1"/>
    <col min="3591" max="3591" width="15.140625" style="186" customWidth="1"/>
    <col min="3592" max="3840" width="14.5703125" style="186"/>
    <col min="3841" max="3841" width="4.140625" style="186" bestFit="1" customWidth="1"/>
    <col min="3842" max="3842" width="11.28515625" style="186" customWidth="1"/>
    <col min="3843" max="3843" width="19.7109375" style="186" customWidth="1"/>
    <col min="3844" max="3844" width="25.7109375" style="186" customWidth="1"/>
    <col min="3845" max="3845" width="18.85546875" style="186" customWidth="1"/>
    <col min="3846" max="3846" width="30.85546875" style="186" customWidth="1"/>
    <col min="3847" max="3847" width="15.140625" style="186" customWidth="1"/>
    <col min="3848" max="4096" width="14.5703125" style="186"/>
    <col min="4097" max="4097" width="4.140625" style="186" bestFit="1" customWidth="1"/>
    <col min="4098" max="4098" width="11.28515625" style="186" customWidth="1"/>
    <col min="4099" max="4099" width="19.7109375" style="186" customWidth="1"/>
    <col min="4100" max="4100" width="25.7109375" style="186" customWidth="1"/>
    <col min="4101" max="4101" width="18.85546875" style="186" customWidth="1"/>
    <col min="4102" max="4102" width="30.85546875" style="186" customWidth="1"/>
    <col min="4103" max="4103" width="15.140625" style="186" customWidth="1"/>
    <col min="4104" max="4352" width="14.5703125" style="186"/>
    <col min="4353" max="4353" width="4.140625" style="186" bestFit="1" customWidth="1"/>
    <col min="4354" max="4354" width="11.28515625" style="186" customWidth="1"/>
    <col min="4355" max="4355" width="19.7109375" style="186" customWidth="1"/>
    <col min="4356" max="4356" width="25.7109375" style="186" customWidth="1"/>
    <col min="4357" max="4357" width="18.85546875" style="186" customWidth="1"/>
    <col min="4358" max="4358" width="30.85546875" style="186" customWidth="1"/>
    <col min="4359" max="4359" width="15.140625" style="186" customWidth="1"/>
    <col min="4360" max="4608" width="14.5703125" style="186"/>
    <col min="4609" max="4609" width="4.140625" style="186" bestFit="1" customWidth="1"/>
    <col min="4610" max="4610" width="11.28515625" style="186" customWidth="1"/>
    <col min="4611" max="4611" width="19.7109375" style="186" customWidth="1"/>
    <col min="4612" max="4612" width="25.7109375" style="186" customWidth="1"/>
    <col min="4613" max="4613" width="18.85546875" style="186" customWidth="1"/>
    <col min="4614" max="4614" width="30.85546875" style="186" customWidth="1"/>
    <col min="4615" max="4615" width="15.140625" style="186" customWidth="1"/>
    <col min="4616" max="4864" width="14.5703125" style="186"/>
    <col min="4865" max="4865" width="4.140625" style="186" bestFit="1" customWidth="1"/>
    <col min="4866" max="4866" width="11.28515625" style="186" customWidth="1"/>
    <col min="4867" max="4867" width="19.7109375" style="186" customWidth="1"/>
    <col min="4868" max="4868" width="25.7109375" style="186" customWidth="1"/>
    <col min="4869" max="4869" width="18.85546875" style="186" customWidth="1"/>
    <col min="4870" max="4870" width="30.85546875" style="186" customWidth="1"/>
    <col min="4871" max="4871" width="15.140625" style="186" customWidth="1"/>
    <col min="4872" max="5120" width="14.5703125" style="186"/>
    <col min="5121" max="5121" width="4.140625" style="186" bestFit="1" customWidth="1"/>
    <col min="5122" max="5122" width="11.28515625" style="186" customWidth="1"/>
    <col min="5123" max="5123" width="19.7109375" style="186" customWidth="1"/>
    <col min="5124" max="5124" width="25.7109375" style="186" customWidth="1"/>
    <col min="5125" max="5125" width="18.85546875" style="186" customWidth="1"/>
    <col min="5126" max="5126" width="30.85546875" style="186" customWidth="1"/>
    <col min="5127" max="5127" width="15.140625" style="186" customWidth="1"/>
    <col min="5128" max="5376" width="14.5703125" style="186"/>
    <col min="5377" max="5377" width="4.140625" style="186" bestFit="1" customWidth="1"/>
    <col min="5378" max="5378" width="11.28515625" style="186" customWidth="1"/>
    <col min="5379" max="5379" width="19.7109375" style="186" customWidth="1"/>
    <col min="5380" max="5380" width="25.7109375" style="186" customWidth="1"/>
    <col min="5381" max="5381" width="18.85546875" style="186" customWidth="1"/>
    <col min="5382" max="5382" width="30.85546875" style="186" customWidth="1"/>
    <col min="5383" max="5383" width="15.140625" style="186" customWidth="1"/>
    <col min="5384" max="5632" width="14.5703125" style="186"/>
    <col min="5633" max="5633" width="4.140625" style="186" bestFit="1" customWidth="1"/>
    <col min="5634" max="5634" width="11.28515625" style="186" customWidth="1"/>
    <col min="5635" max="5635" width="19.7109375" style="186" customWidth="1"/>
    <col min="5636" max="5636" width="25.7109375" style="186" customWidth="1"/>
    <col min="5637" max="5637" width="18.85546875" style="186" customWidth="1"/>
    <col min="5638" max="5638" width="30.85546875" style="186" customWidth="1"/>
    <col min="5639" max="5639" width="15.140625" style="186" customWidth="1"/>
    <col min="5640" max="5888" width="14.5703125" style="186"/>
    <col min="5889" max="5889" width="4.140625" style="186" bestFit="1" customWidth="1"/>
    <col min="5890" max="5890" width="11.28515625" style="186" customWidth="1"/>
    <col min="5891" max="5891" width="19.7109375" style="186" customWidth="1"/>
    <col min="5892" max="5892" width="25.7109375" style="186" customWidth="1"/>
    <col min="5893" max="5893" width="18.85546875" style="186" customWidth="1"/>
    <col min="5894" max="5894" width="30.85546875" style="186" customWidth="1"/>
    <col min="5895" max="5895" width="15.140625" style="186" customWidth="1"/>
    <col min="5896" max="6144" width="14.5703125" style="186"/>
    <col min="6145" max="6145" width="4.140625" style="186" bestFit="1" customWidth="1"/>
    <col min="6146" max="6146" width="11.28515625" style="186" customWidth="1"/>
    <col min="6147" max="6147" width="19.7109375" style="186" customWidth="1"/>
    <col min="6148" max="6148" width="25.7109375" style="186" customWidth="1"/>
    <col min="6149" max="6149" width="18.85546875" style="186" customWidth="1"/>
    <col min="6150" max="6150" width="30.85546875" style="186" customWidth="1"/>
    <col min="6151" max="6151" width="15.140625" style="186" customWidth="1"/>
    <col min="6152" max="6400" width="14.5703125" style="186"/>
    <col min="6401" max="6401" width="4.140625" style="186" bestFit="1" customWidth="1"/>
    <col min="6402" max="6402" width="11.28515625" style="186" customWidth="1"/>
    <col min="6403" max="6403" width="19.7109375" style="186" customWidth="1"/>
    <col min="6404" max="6404" width="25.7109375" style="186" customWidth="1"/>
    <col min="6405" max="6405" width="18.85546875" style="186" customWidth="1"/>
    <col min="6406" max="6406" width="30.85546875" style="186" customWidth="1"/>
    <col min="6407" max="6407" width="15.140625" style="186" customWidth="1"/>
    <col min="6408" max="6656" width="14.5703125" style="186"/>
    <col min="6657" max="6657" width="4.140625" style="186" bestFit="1" customWidth="1"/>
    <col min="6658" max="6658" width="11.28515625" style="186" customWidth="1"/>
    <col min="6659" max="6659" width="19.7109375" style="186" customWidth="1"/>
    <col min="6660" max="6660" width="25.7109375" style="186" customWidth="1"/>
    <col min="6661" max="6661" width="18.85546875" style="186" customWidth="1"/>
    <col min="6662" max="6662" width="30.85546875" style="186" customWidth="1"/>
    <col min="6663" max="6663" width="15.140625" style="186" customWidth="1"/>
    <col min="6664" max="6912" width="14.5703125" style="186"/>
    <col min="6913" max="6913" width="4.140625" style="186" bestFit="1" customWidth="1"/>
    <col min="6914" max="6914" width="11.28515625" style="186" customWidth="1"/>
    <col min="6915" max="6915" width="19.7109375" style="186" customWidth="1"/>
    <col min="6916" max="6916" width="25.7109375" style="186" customWidth="1"/>
    <col min="6917" max="6917" width="18.85546875" style="186" customWidth="1"/>
    <col min="6918" max="6918" width="30.85546875" style="186" customWidth="1"/>
    <col min="6919" max="6919" width="15.140625" style="186" customWidth="1"/>
    <col min="6920" max="7168" width="14.5703125" style="186"/>
    <col min="7169" max="7169" width="4.140625" style="186" bestFit="1" customWidth="1"/>
    <col min="7170" max="7170" width="11.28515625" style="186" customWidth="1"/>
    <col min="7171" max="7171" width="19.7109375" style="186" customWidth="1"/>
    <col min="7172" max="7172" width="25.7109375" style="186" customWidth="1"/>
    <col min="7173" max="7173" width="18.85546875" style="186" customWidth="1"/>
    <col min="7174" max="7174" width="30.85546875" style="186" customWidth="1"/>
    <col min="7175" max="7175" width="15.140625" style="186" customWidth="1"/>
    <col min="7176" max="7424" width="14.5703125" style="186"/>
    <col min="7425" max="7425" width="4.140625" style="186" bestFit="1" customWidth="1"/>
    <col min="7426" max="7426" width="11.28515625" style="186" customWidth="1"/>
    <col min="7427" max="7427" width="19.7109375" style="186" customWidth="1"/>
    <col min="7428" max="7428" width="25.7109375" style="186" customWidth="1"/>
    <col min="7429" max="7429" width="18.85546875" style="186" customWidth="1"/>
    <col min="7430" max="7430" width="30.85546875" style="186" customWidth="1"/>
    <col min="7431" max="7431" width="15.140625" style="186" customWidth="1"/>
    <col min="7432" max="7680" width="14.5703125" style="186"/>
    <col min="7681" max="7681" width="4.140625" style="186" bestFit="1" customWidth="1"/>
    <col min="7682" max="7682" width="11.28515625" style="186" customWidth="1"/>
    <col min="7683" max="7683" width="19.7109375" style="186" customWidth="1"/>
    <col min="7684" max="7684" width="25.7109375" style="186" customWidth="1"/>
    <col min="7685" max="7685" width="18.85546875" style="186" customWidth="1"/>
    <col min="7686" max="7686" width="30.85546875" style="186" customWidth="1"/>
    <col min="7687" max="7687" width="15.140625" style="186" customWidth="1"/>
    <col min="7688" max="7936" width="14.5703125" style="186"/>
    <col min="7937" max="7937" width="4.140625" style="186" bestFit="1" customWidth="1"/>
    <col min="7938" max="7938" width="11.28515625" style="186" customWidth="1"/>
    <col min="7939" max="7939" width="19.7109375" style="186" customWidth="1"/>
    <col min="7940" max="7940" width="25.7109375" style="186" customWidth="1"/>
    <col min="7941" max="7941" width="18.85546875" style="186" customWidth="1"/>
    <col min="7942" max="7942" width="30.85546875" style="186" customWidth="1"/>
    <col min="7943" max="7943" width="15.140625" style="186" customWidth="1"/>
    <col min="7944" max="8192" width="14.5703125" style="186"/>
    <col min="8193" max="8193" width="4.140625" style="186" bestFit="1" customWidth="1"/>
    <col min="8194" max="8194" width="11.28515625" style="186" customWidth="1"/>
    <col min="8195" max="8195" width="19.7109375" style="186" customWidth="1"/>
    <col min="8196" max="8196" width="25.7109375" style="186" customWidth="1"/>
    <col min="8197" max="8197" width="18.85546875" style="186" customWidth="1"/>
    <col min="8198" max="8198" width="30.85546875" style="186" customWidth="1"/>
    <col min="8199" max="8199" width="15.140625" style="186" customWidth="1"/>
    <col min="8200" max="8448" width="14.5703125" style="186"/>
    <col min="8449" max="8449" width="4.140625" style="186" bestFit="1" customWidth="1"/>
    <col min="8450" max="8450" width="11.28515625" style="186" customWidth="1"/>
    <col min="8451" max="8451" width="19.7109375" style="186" customWidth="1"/>
    <col min="8452" max="8452" width="25.7109375" style="186" customWidth="1"/>
    <col min="8453" max="8453" width="18.85546875" style="186" customWidth="1"/>
    <col min="8454" max="8454" width="30.85546875" style="186" customWidth="1"/>
    <col min="8455" max="8455" width="15.140625" style="186" customWidth="1"/>
    <col min="8456" max="8704" width="14.5703125" style="186"/>
    <col min="8705" max="8705" width="4.140625" style="186" bestFit="1" customWidth="1"/>
    <col min="8706" max="8706" width="11.28515625" style="186" customWidth="1"/>
    <col min="8707" max="8707" width="19.7109375" style="186" customWidth="1"/>
    <col min="8708" max="8708" width="25.7109375" style="186" customWidth="1"/>
    <col min="8709" max="8709" width="18.85546875" style="186" customWidth="1"/>
    <col min="8710" max="8710" width="30.85546875" style="186" customWidth="1"/>
    <col min="8711" max="8711" width="15.140625" style="186" customWidth="1"/>
    <col min="8712" max="8960" width="14.5703125" style="186"/>
    <col min="8961" max="8961" width="4.140625" style="186" bestFit="1" customWidth="1"/>
    <col min="8962" max="8962" width="11.28515625" style="186" customWidth="1"/>
    <col min="8963" max="8963" width="19.7109375" style="186" customWidth="1"/>
    <col min="8964" max="8964" width="25.7109375" style="186" customWidth="1"/>
    <col min="8965" max="8965" width="18.85546875" style="186" customWidth="1"/>
    <col min="8966" max="8966" width="30.85546875" style="186" customWidth="1"/>
    <col min="8967" max="8967" width="15.140625" style="186" customWidth="1"/>
    <col min="8968" max="9216" width="14.5703125" style="186"/>
    <col min="9217" max="9217" width="4.140625" style="186" bestFit="1" customWidth="1"/>
    <col min="9218" max="9218" width="11.28515625" style="186" customWidth="1"/>
    <col min="9219" max="9219" width="19.7109375" style="186" customWidth="1"/>
    <col min="9220" max="9220" width="25.7109375" style="186" customWidth="1"/>
    <col min="9221" max="9221" width="18.85546875" style="186" customWidth="1"/>
    <col min="9222" max="9222" width="30.85546875" style="186" customWidth="1"/>
    <col min="9223" max="9223" width="15.140625" style="186" customWidth="1"/>
    <col min="9224" max="9472" width="14.5703125" style="186"/>
    <col min="9473" max="9473" width="4.140625" style="186" bestFit="1" customWidth="1"/>
    <col min="9474" max="9474" width="11.28515625" style="186" customWidth="1"/>
    <col min="9475" max="9475" width="19.7109375" style="186" customWidth="1"/>
    <col min="9476" max="9476" width="25.7109375" style="186" customWidth="1"/>
    <col min="9477" max="9477" width="18.85546875" style="186" customWidth="1"/>
    <col min="9478" max="9478" width="30.85546875" style="186" customWidth="1"/>
    <col min="9479" max="9479" width="15.140625" style="186" customWidth="1"/>
    <col min="9480" max="9728" width="14.5703125" style="186"/>
    <col min="9729" max="9729" width="4.140625" style="186" bestFit="1" customWidth="1"/>
    <col min="9730" max="9730" width="11.28515625" style="186" customWidth="1"/>
    <col min="9731" max="9731" width="19.7109375" style="186" customWidth="1"/>
    <col min="9732" max="9732" width="25.7109375" style="186" customWidth="1"/>
    <col min="9733" max="9733" width="18.85546875" style="186" customWidth="1"/>
    <col min="9734" max="9734" width="30.85546875" style="186" customWidth="1"/>
    <col min="9735" max="9735" width="15.140625" style="186" customWidth="1"/>
    <col min="9736" max="9984" width="14.5703125" style="186"/>
    <col min="9985" max="9985" width="4.140625" style="186" bestFit="1" customWidth="1"/>
    <col min="9986" max="9986" width="11.28515625" style="186" customWidth="1"/>
    <col min="9987" max="9987" width="19.7109375" style="186" customWidth="1"/>
    <col min="9988" max="9988" width="25.7109375" style="186" customWidth="1"/>
    <col min="9989" max="9989" width="18.85546875" style="186" customWidth="1"/>
    <col min="9990" max="9990" width="30.85546875" style="186" customWidth="1"/>
    <col min="9991" max="9991" width="15.140625" style="186" customWidth="1"/>
    <col min="9992" max="10240" width="14.5703125" style="186"/>
    <col min="10241" max="10241" width="4.140625" style="186" bestFit="1" customWidth="1"/>
    <col min="10242" max="10242" width="11.28515625" style="186" customWidth="1"/>
    <col min="10243" max="10243" width="19.7109375" style="186" customWidth="1"/>
    <col min="10244" max="10244" width="25.7109375" style="186" customWidth="1"/>
    <col min="10245" max="10245" width="18.85546875" style="186" customWidth="1"/>
    <col min="10246" max="10246" width="30.85546875" style="186" customWidth="1"/>
    <col min="10247" max="10247" width="15.140625" style="186" customWidth="1"/>
    <col min="10248" max="10496" width="14.5703125" style="186"/>
    <col min="10497" max="10497" width="4.140625" style="186" bestFit="1" customWidth="1"/>
    <col min="10498" max="10498" width="11.28515625" style="186" customWidth="1"/>
    <col min="10499" max="10499" width="19.7109375" style="186" customWidth="1"/>
    <col min="10500" max="10500" width="25.7109375" style="186" customWidth="1"/>
    <col min="10501" max="10501" width="18.85546875" style="186" customWidth="1"/>
    <col min="10502" max="10502" width="30.85546875" style="186" customWidth="1"/>
    <col min="10503" max="10503" width="15.140625" style="186" customWidth="1"/>
    <col min="10504" max="10752" width="14.5703125" style="186"/>
    <col min="10753" max="10753" width="4.140625" style="186" bestFit="1" customWidth="1"/>
    <col min="10754" max="10754" width="11.28515625" style="186" customWidth="1"/>
    <col min="10755" max="10755" width="19.7109375" style="186" customWidth="1"/>
    <col min="10756" max="10756" width="25.7109375" style="186" customWidth="1"/>
    <col min="10757" max="10757" width="18.85546875" style="186" customWidth="1"/>
    <col min="10758" max="10758" width="30.85546875" style="186" customWidth="1"/>
    <col min="10759" max="10759" width="15.140625" style="186" customWidth="1"/>
    <col min="10760" max="11008" width="14.5703125" style="186"/>
    <col min="11009" max="11009" width="4.140625" style="186" bestFit="1" customWidth="1"/>
    <col min="11010" max="11010" width="11.28515625" style="186" customWidth="1"/>
    <col min="11011" max="11011" width="19.7109375" style="186" customWidth="1"/>
    <col min="11012" max="11012" width="25.7109375" style="186" customWidth="1"/>
    <col min="11013" max="11013" width="18.85546875" style="186" customWidth="1"/>
    <col min="11014" max="11014" width="30.85546875" style="186" customWidth="1"/>
    <col min="11015" max="11015" width="15.140625" style="186" customWidth="1"/>
    <col min="11016" max="11264" width="14.5703125" style="186"/>
    <col min="11265" max="11265" width="4.140625" style="186" bestFit="1" customWidth="1"/>
    <col min="11266" max="11266" width="11.28515625" style="186" customWidth="1"/>
    <col min="11267" max="11267" width="19.7109375" style="186" customWidth="1"/>
    <col min="11268" max="11268" width="25.7109375" style="186" customWidth="1"/>
    <col min="11269" max="11269" width="18.85546875" style="186" customWidth="1"/>
    <col min="11270" max="11270" width="30.85546875" style="186" customWidth="1"/>
    <col min="11271" max="11271" width="15.140625" style="186" customWidth="1"/>
    <col min="11272" max="11520" width="14.5703125" style="186"/>
    <col min="11521" max="11521" width="4.140625" style="186" bestFit="1" customWidth="1"/>
    <col min="11522" max="11522" width="11.28515625" style="186" customWidth="1"/>
    <col min="11523" max="11523" width="19.7109375" style="186" customWidth="1"/>
    <col min="11524" max="11524" width="25.7109375" style="186" customWidth="1"/>
    <col min="11525" max="11525" width="18.85546875" style="186" customWidth="1"/>
    <col min="11526" max="11526" width="30.85546875" style="186" customWidth="1"/>
    <col min="11527" max="11527" width="15.140625" style="186" customWidth="1"/>
    <col min="11528" max="11776" width="14.5703125" style="186"/>
    <col min="11777" max="11777" width="4.140625" style="186" bestFit="1" customWidth="1"/>
    <col min="11778" max="11778" width="11.28515625" style="186" customWidth="1"/>
    <col min="11779" max="11779" width="19.7109375" style="186" customWidth="1"/>
    <col min="11780" max="11780" width="25.7109375" style="186" customWidth="1"/>
    <col min="11781" max="11781" width="18.85546875" style="186" customWidth="1"/>
    <col min="11782" max="11782" width="30.85546875" style="186" customWidth="1"/>
    <col min="11783" max="11783" width="15.140625" style="186" customWidth="1"/>
    <col min="11784" max="12032" width="14.5703125" style="186"/>
    <col min="12033" max="12033" width="4.140625" style="186" bestFit="1" customWidth="1"/>
    <col min="12034" max="12034" width="11.28515625" style="186" customWidth="1"/>
    <col min="12035" max="12035" width="19.7109375" style="186" customWidth="1"/>
    <col min="12036" max="12036" width="25.7109375" style="186" customWidth="1"/>
    <col min="12037" max="12037" width="18.85546875" style="186" customWidth="1"/>
    <col min="12038" max="12038" width="30.85546875" style="186" customWidth="1"/>
    <col min="12039" max="12039" width="15.140625" style="186" customWidth="1"/>
    <col min="12040" max="12288" width="14.5703125" style="186"/>
    <col min="12289" max="12289" width="4.140625" style="186" bestFit="1" customWidth="1"/>
    <col min="12290" max="12290" width="11.28515625" style="186" customWidth="1"/>
    <col min="12291" max="12291" width="19.7109375" style="186" customWidth="1"/>
    <col min="12292" max="12292" width="25.7109375" style="186" customWidth="1"/>
    <col min="12293" max="12293" width="18.85546875" style="186" customWidth="1"/>
    <col min="12294" max="12294" width="30.85546875" style="186" customWidth="1"/>
    <col min="12295" max="12295" width="15.140625" style="186" customWidth="1"/>
    <col min="12296" max="12544" width="14.5703125" style="186"/>
    <col min="12545" max="12545" width="4.140625" style="186" bestFit="1" customWidth="1"/>
    <col min="12546" max="12546" width="11.28515625" style="186" customWidth="1"/>
    <col min="12547" max="12547" width="19.7109375" style="186" customWidth="1"/>
    <col min="12548" max="12548" width="25.7109375" style="186" customWidth="1"/>
    <col min="12549" max="12549" width="18.85546875" style="186" customWidth="1"/>
    <col min="12550" max="12550" width="30.85546875" style="186" customWidth="1"/>
    <col min="12551" max="12551" width="15.140625" style="186" customWidth="1"/>
    <col min="12552" max="12800" width="14.5703125" style="186"/>
    <col min="12801" max="12801" width="4.140625" style="186" bestFit="1" customWidth="1"/>
    <col min="12802" max="12802" width="11.28515625" style="186" customWidth="1"/>
    <col min="12803" max="12803" width="19.7109375" style="186" customWidth="1"/>
    <col min="12804" max="12804" width="25.7109375" style="186" customWidth="1"/>
    <col min="12805" max="12805" width="18.85546875" style="186" customWidth="1"/>
    <col min="12806" max="12806" width="30.85546875" style="186" customWidth="1"/>
    <col min="12807" max="12807" width="15.140625" style="186" customWidth="1"/>
    <col min="12808" max="13056" width="14.5703125" style="186"/>
    <col min="13057" max="13057" width="4.140625" style="186" bestFit="1" customWidth="1"/>
    <col min="13058" max="13058" width="11.28515625" style="186" customWidth="1"/>
    <col min="13059" max="13059" width="19.7109375" style="186" customWidth="1"/>
    <col min="13060" max="13060" width="25.7109375" style="186" customWidth="1"/>
    <col min="13061" max="13061" width="18.85546875" style="186" customWidth="1"/>
    <col min="13062" max="13062" width="30.85546875" style="186" customWidth="1"/>
    <col min="13063" max="13063" width="15.140625" style="186" customWidth="1"/>
    <col min="13064" max="13312" width="14.5703125" style="186"/>
    <col min="13313" max="13313" width="4.140625" style="186" bestFit="1" customWidth="1"/>
    <col min="13314" max="13314" width="11.28515625" style="186" customWidth="1"/>
    <col min="13315" max="13315" width="19.7109375" style="186" customWidth="1"/>
    <col min="13316" max="13316" width="25.7109375" style="186" customWidth="1"/>
    <col min="13317" max="13317" width="18.85546875" style="186" customWidth="1"/>
    <col min="13318" max="13318" width="30.85546875" style="186" customWidth="1"/>
    <col min="13319" max="13319" width="15.140625" style="186" customWidth="1"/>
    <col min="13320" max="13568" width="14.5703125" style="186"/>
    <col min="13569" max="13569" width="4.140625" style="186" bestFit="1" customWidth="1"/>
    <col min="13570" max="13570" width="11.28515625" style="186" customWidth="1"/>
    <col min="13571" max="13571" width="19.7109375" style="186" customWidth="1"/>
    <col min="13572" max="13572" width="25.7109375" style="186" customWidth="1"/>
    <col min="13573" max="13573" width="18.85546875" style="186" customWidth="1"/>
    <col min="13574" max="13574" width="30.85546875" style="186" customWidth="1"/>
    <col min="13575" max="13575" width="15.140625" style="186" customWidth="1"/>
    <col min="13576" max="13824" width="14.5703125" style="186"/>
    <col min="13825" max="13825" width="4.140625" style="186" bestFit="1" customWidth="1"/>
    <col min="13826" max="13826" width="11.28515625" style="186" customWidth="1"/>
    <col min="13827" max="13827" width="19.7109375" style="186" customWidth="1"/>
    <col min="13828" max="13828" width="25.7109375" style="186" customWidth="1"/>
    <col min="13829" max="13829" width="18.85546875" style="186" customWidth="1"/>
    <col min="13830" max="13830" width="30.85546875" style="186" customWidth="1"/>
    <col min="13831" max="13831" width="15.140625" style="186" customWidth="1"/>
    <col min="13832" max="14080" width="14.5703125" style="186"/>
    <col min="14081" max="14081" width="4.140625" style="186" bestFit="1" customWidth="1"/>
    <col min="14082" max="14082" width="11.28515625" style="186" customWidth="1"/>
    <col min="14083" max="14083" width="19.7109375" style="186" customWidth="1"/>
    <col min="14084" max="14084" width="25.7109375" style="186" customWidth="1"/>
    <col min="14085" max="14085" width="18.85546875" style="186" customWidth="1"/>
    <col min="14086" max="14086" width="30.85546875" style="186" customWidth="1"/>
    <col min="14087" max="14087" width="15.140625" style="186" customWidth="1"/>
    <col min="14088" max="14336" width="14.5703125" style="186"/>
    <col min="14337" max="14337" width="4.140625" style="186" bestFit="1" customWidth="1"/>
    <col min="14338" max="14338" width="11.28515625" style="186" customWidth="1"/>
    <col min="14339" max="14339" width="19.7109375" style="186" customWidth="1"/>
    <col min="14340" max="14340" width="25.7109375" style="186" customWidth="1"/>
    <col min="14341" max="14341" width="18.85546875" style="186" customWidth="1"/>
    <col min="14342" max="14342" width="30.85546875" style="186" customWidth="1"/>
    <col min="14343" max="14343" width="15.140625" style="186" customWidth="1"/>
    <col min="14344" max="14592" width="14.5703125" style="186"/>
    <col min="14593" max="14593" width="4.140625" style="186" bestFit="1" customWidth="1"/>
    <col min="14594" max="14594" width="11.28515625" style="186" customWidth="1"/>
    <col min="14595" max="14595" width="19.7109375" style="186" customWidth="1"/>
    <col min="14596" max="14596" width="25.7109375" style="186" customWidth="1"/>
    <col min="14597" max="14597" width="18.85546875" style="186" customWidth="1"/>
    <col min="14598" max="14598" width="30.85546875" style="186" customWidth="1"/>
    <col min="14599" max="14599" width="15.140625" style="186" customWidth="1"/>
    <col min="14600" max="14848" width="14.5703125" style="186"/>
    <col min="14849" max="14849" width="4.140625" style="186" bestFit="1" customWidth="1"/>
    <col min="14850" max="14850" width="11.28515625" style="186" customWidth="1"/>
    <col min="14851" max="14851" width="19.7109375" style="186" customWidth="1"/>
    <col min="14852" max="14852" width="25.7109375" style="186" customWidth="1"/>
    <col min="14853" max="14853" width="18.85546875" style="186" customWidth="1"/>
    <col min="14854" max="14854" width="30.85546875" style="186" customWidth="1"/>
    <col min="14855" max="14855" width="15.140625" style="186" customWidth="1"/>
    <col min="14856" max="15104" width="14.5703125" style="186"/>
    <col min="15105" max="15105" width="4.140625" style="186" bestFit="1" customWidth="1"/>
    <col min="15106" max="15106" width="11.28515625" style="186" customWidth="1"/>
    <col min="15107" max="15107" width="19.7109375" style="186" customWidth="1"/>
    <col min="15108" max="15108" width="25.7109375" style="186" customWidth="1"/>
    <col min="15109" max="15109" width="18.85546875" style="186" customWidth="1"/>
    <col min="15110" max="15110" width="30.85546875" style="186" customWidth="1"/>
    <col min="15111" max="15111" width="15.140625" style="186" customWidth="1"/>
    <col min="15112" max="15360" width="14.5703125" style="186"/>
    <col min="15361" max="15361" width="4.140625" style="186" bestFit="1" customWidth="1"/>
    <col min="15362" max="15362" width="11.28515625" style="186" customWidth="1"/>
    <col min="15363" max="15363" width="19.7109375" style="186" customWidth="1"/>
    <col min="15364" max="15364" width="25.7109375" style="186" customWidth="1"/>
    <col min="15365" max="15365" width="18.85546875" style="186" customWidth="1"/>
    <col min="15366" max="15366" width="30.85546875" style="186" customWidth="1"/>
    <col min="15367" max="15367" width="15.140625" style="186" customWidth="1"/>
    <col min="15368" max="15616" width="14.5703125" style="186"/>
    <col min="15617" max="15617" width="4.140625" style="186" bestFit="1" customWidth="1"/>
    <col min="15618" max="15618" width="11.28515625" style="186" customWidth="1"/>
    <col min="15619" max="15619" width="19.7109375" style="186" customWidth="1"/>
    <col min="15620" max="15620" width="25.7109375" style="186" customWidth="1"/>
    <col min="15621" max="15621" width="18.85546875" style="186" customWidth="1"/>
    <col min="15622" max="15622" width="30.85546875" style="186" customWidth="1"/>
    <col min="15623" max="15623" width="15.140625" style="186" customWidth="1"/>
    <col min="15624" max="15872" width="14.5703125" style="186"/>
    <col min="15873" max="15873" width="4.140625" style="186" bestFit="1" customWidth="1"/>
    <col min="15874" max="15874" width="11.28515625" style="186" customWidth="1"/>
    <col min="15875" max="15875" width="19.7109375" style="186" customWidth="1"/>
    <col min="15876" max="15876" width="25.7109375" style="186" customWidth="1"/>
    <col min="15877" max="15877" width="18.85546875" style="186" customWidth="1"/>
    <col min="15878" max="15878" width="30.85546875" style="186" customWidth="1"/>
    <col min="15879" max="15879" width="15.140625" style="186" customWidth="1"/>
    <col min="15880" max="16128" width="14.5703125" style="186"/>
    <col min="16129" max="16129" width="4.140625" style="186" bestFit="1" customWidth="1"/>
    <col min="16130" max="16130" width="11.28515625" style="186" customWidth="1"/>
    <col min="16131" max="16131" width="19.7109375" style="186" customWidth="1"/>
    <col min="16132" max="16132" width="25.7109375" style="186" customWidth="1"/>
    <col min="16133" max="16133" width="18.85546875" style="186" customWidth="1"/>
    <col min="16134" max="16134" width="30.85546875" style="186" customWidth="1"/>
    <col min="16135" max="16135" width="15.140625" style="186" customWidth="1"/>
    <col min="16136" max="16384" width="14.5703125" style="186"/>
  </cols>
  <sheetData>
    <row r="1" spans="1:7" s="184" customFormat="1" ht="18">
      <c r="A1" s="327" t="s">
        <v>615</v>
      </c>
      <c r="B1" s="327"/>
      <c r="C1" s="327"/>
      <c r="D1" s="327"/>
      <c r="E1" s="327"/>
      <c r="F1" s="327"/>
      <c r="G1" s="327"/>
    </row>
    <row r="2" spans="1:7" s="184" customFormat="1" ht="18">
      <c r="A2" s="327" t="s">
        <v>400</v>
      </c>
      <c r="B2" s="327"/>
      <c r="C2" s="327"/>
      <c r="D2" s="327"/>
      <c r="E2" s="327"/>
      <c r="F2" s="327"/>
      <c r="G2" s="327"/>
    </row>
    <row r="3" spans="1:7" s="184" customFormat="1" ht="18">
      <c r="A3" s="344" t="s">
        <v>616</v>
      </c>
      <c r="B3" s="344"/>
      <c r="C3" s="344"/>
      <c r="D3" s="344"/>
      <c r="E3" s="344"/>
      <c r="F3" s="344"/>
      <c r="G3" s="344"/>
    </row>
    <row r="4" spans="1:7" ht="99">
      <c r="A4" s="185" t="s">
        <v>617</v>
      </c>
      <c r="B4" s="185" t="s">
        <v>618</v>
      </c>
      <c r="C4" s="185" t="s">
        <v>619</v>
      </c>
      <c r="D4" s="185" t="s">
        <v>620</v>
      </c>
      <c r="E4" s="185" t="s">
        <v>621</v>
      </c>
      <c r="F4" s="185" t="s">
        <v>622</v>
      </c>
      <c r="G4" s="185" t="s">
        <v>623</v>
      </c>
    </row>
    <row r="5" spans="1:7" s="188" customFormat="1" ht="18">
      <c r="A5" s="187">
        <v>1</v>
      </c>
      <c r="B5" s="187">
        <v>2</v>
      </c>
      <c r="C5" s="187">
        <v>3</v>
      </c>
      <c r="D5" s="187">
        <v>4</v>
      </c>
      <c r="E5" s="187">
        <v>5</v>
      </c>
      <c r="F5" s="187" t="s">
        <v>624</v>
      </c>
      <c r="G5" s="187" t="s">
        <v>625</v>
      </c>
    </row>
    <row r="6" spans="1:7" ht="35.1" customHeight="1">
      <c r="A6" s="189">
        <v>1</v>
      </c>
      <c r="B6" s="190">
        <f>[27]Saifi!B8</f>
        <v>45839</v>
      </c>
      <c r="C6" s="189">
        <f>[27]Saifi!C8</f>
        <v>42075</v>
      </c>
      <c r="D6" s="189">
        <f>[27]Saifi!D8</f>
        <v>3266778</v>
      </c>
      <c r="E6" s="189">
        <f>[27]Saifi!E8</f>
        <v>3673760</v>
      </c>
      <c r="F6" s="189">
        <f>[27]Saifi!F8</f>
        <v>52514977</v>
      </c>
      <c r="G6" s="191">
        <f>[27]Saifi!G8</f>
        <v>14.29</v>
      </c>
    </row>
    <row r="7" spans="1:7" ht="35.1" customHeight="1">
      <c r="A7" s="189">
        <v>2</v>
      </c>
      <c r="B7" s="190">
        <f>[27]Saifi!B9</f>
        <v>45870</v>
      </c>
      <c r="C7" s="189">
        <f>[27]Saifi!C9</f>
        <v>45841</v>
      </c>
      <c r="D7" s="189">
        <f>[27]Saifi!D9</f>
        <v>3259217</v>
      </c>
      <c r="E7" s="189">
        <f>[27]Saifi!E9</f>
        <v>3680838</v>
      </c>
      <c r="F7" s="189">
        <f>[27]Saifi!F9</f>
        <v>60960087</v>
      </c>
      <c r="G7" s="191">
        <f>[27]Saifi!G9</f>
        <v>16.559999999999999</v>
      </c>
    </row>
    <row r="8" spans="1:7" ht="35.1" customHeight="1">
      <c r="A8" s="189">
        <v>3</v>
      </c>
      <c r="B8" s="190">
        <f>[27]Saifi!B10</f>
        <v>45901</v>
      </c>
      <c r="C8" s="189">
        <f>[27]Saifi!C10</f>
        <v>42110</v>
      </c>
      <c r="D8" s="189">
        <f>[27]Saifi!D10</f>
        <v>3249588</v>
      </c>
      <c r="E8" s="189">
        <f>[27]Saifi!E10</f>
        <v>3687829</v>
      </c>
      <c r="F8" s="189">
        <f>[27]Saifi!F10</f>
        <v>55327428</v>
      </c>
      <c r="G8" s="191">
        <f>[27]Saifi!G10</f>
        <v>15</v>
      </c>
    </row>
    <row r="9" spans="1:7" s="195" customFormat="1" ht="35.1" customHeight="1">
      <c r="A9" s="192"/>
      <c r="B9" s="192"/>
      <c r="C9" s="193">
        <f>SUM(C6:C8)</f>
        <v>130026</v>
      </c>
      <c r="D9" s="193">
        <f>SUM(D6:D8)</f>
        <v>9775583</v>
      </c>
      <c r="E9" s="193">
        <f>SUM(E6:E8)</f>
        <v>11042427</v>
      </c>
      <c r="F9" s="193">
        <f>SUM(F6:F8)</f>
        <v>168802492</v>
      </c>
      <c r="G9" s="194">
        <f>F9/E9</f>
        <v>15.286720211055052</v>
      </c>
    </row>
  </sheetData>
  <mergeCells count="3">
    <mergeCell ref="A1:G1"/>
    <mergeCell ref="A2:G2"/>
    <mergeCell ref="A3:G3"/>
  </mergeCells>
  <printOptions horizontalCentered="1"/>
  <pageMargins left="0.45" right="0.45" top="0.5" bottom="0.5" header="0.3" footer="0.3"/>
  <pageSetup paperSize="9" scale="120" orientation="landscape"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D1" zoomScaleNormal="100" zoomScaleSheetLayoutView="100" workbookViewId="0">
      <selection sqref="A1:J9"/>
    </sheetView>
  </sheetViews>
  <sheetFormatPr defaultRowHeight="15"/>
  <cols>
    <col min="1" max="1" width="8" customWidth="1"/>
    <col min="2" max="2" width="10" bestFit="1" customWidth="1"/>
    <col min="3" max="3" width="27.140625" customWidth="1"/>
    <col min="4" max="4" width="19.7109375" customWidth="1"/>
    <col min="5" max="5" width="14.5703125" customWidth="1"/>
    <col min="6" max="6" width="26" customWidth="1"/>
    <col min="7" max="7" width="21.28515625" customWidth="1"/>
    <col min="8" max="8" width="18.7109375" customWidth="1"/>
    <col min="9" max="9" width="15.42578125" customWidth="1"/>
    <col min="10" max="10" width="13.85546875" customWidth="1"/>
    <col min="11" max="11" width="5.140625" bestFit="1" customWidth="1"/>
    <col min="257" max="257" width="8" customWidth="1"/>
    <col min="258" max="258" width="10" bestFit="1" customWidth="1"/>
    <col min="259" max="259" width="27.140625" customWidth="1"/>
    <col min="260" max="260" width="19.7109375" customWidth="1"/>
    <col min="261" max="261" width="14.5703125" customWidth="1"/>
    <col min="262" max="262" width="26" customWidth="1"/>
    <col min="263" max="263" width="21.28515625" customWidth="1"/>
    <col min="264" max="264" width="18.7109375" customWidth="1"/>
    <col min="265" max="265" width="15.42578125" customWidth="1"/>
    <col min="266" max="266" width="13.85546875" customWidth="1"/>
    <col min="267" max="267" width="5.140625" bestFit="1" customWidth="1"/>
    <col min="513" max="513" width="8" customWidth="1"/>
    <col min="514" max="514" width="10" bestFit="1" customWidth="1"/>
    <col min="515" max="515" width="27.140625" customWidth="1"/>
    <col min="516" max="516" width="19.7109375" customWidth="1"/>
    <col min="517" max="517" width="14.5703125" customWidth="1"/>
    <col min="518" max="518" width="26" customWidth="1"/>
    <col min="519" max="519" width="21.28515625" customWidth="1"/>
    <col min="520" max="520" width="18.7109375" customWidth="1"/>
    <col min="521" max="521" width="15.42578125" customWidth="1"/>
    <col min="522" max="522" width="13.85546875" customWidth="1"/>
    <col min="523" max="523" width="5.140625" bestFit="1" customWidth="1"/>
    <col min="769" max="769" width="8" customWidth="1"/>
    <col min="770" max="770" width="10" bestFit="1" customWidth="1"/>
    <col min="771" max="771" width="27.140625" customWidth="1"/>
    <col min="772" max="772" width="19.7109375" customWidth="1"/>
    <col min="773" max="773" width="14.5703125" customWidth="1"/>
    <col min="774" max="774" width="26" customWidth="1"/>
    <col min="775" max="775" width="21.28515625" customWidth="1"/>
    <col min="776" max="776" width="18.7109375" customWidth="1"/>
    <col min="777" max="777" width="15.42578125" customWidth="1"/>
    <col min="778" max="778" width="13.85546875" customWidth="1"/>
    <col min="779" max="779" width="5.140625" bestFit="1" customWidth="1"/>
    <col min="1025" max="1025" width="8" customWidth="1"/>
    <col min="1026" max="1026" width="10" bestFit="1" customWidth="1"/>
    <col min="1027" max="1027" width="27.140625" customWidth="1"/>
    <col min="1028" max="1028" width="19.7109375" customWidth="1"/>
    <col min="1029" max="1029" width="14.5703125" customWidth="1"/>
    <col min="1030" max="1030" width="26" customWidth="1"/>
    <col min="1031" max="1031" width="21.28515625" customWidth="1"/>
    <col min="1032" max="1032" width="18.7109375" customWidth="1"/>
    <col min="1033" max="1033" width="15.42578125" customWidth="1"/>
    <col min="1034" max="1034" width="13.85546875" customWidth="1"/>
    <col min="1035" max="1035" width="5.140625" bestFit="1" customWidth="1"/>
    <col min="1281" max="1281" width="8" customWidth="1"/>
    <col min="1282" max="1282" width="10" bestFit="1" customWidth="1"/>
    <col min="1283" max="1283" width="27.140625" customWidth="1"/>
    <col min="1284" max="1284" width="19.7109375" customWidth="1"/>
    <col min="1285" max="1285" width="14.5703125" customWidth="1"/>
    <col min="1286" max="1286" width="26" customWidth="1"/>
    <col min="1287" max="1287" width="21.28515625" customWidth="1"/>
    <col min="1288" max="1288" width="18.7109375" customWidth="1"/>
    <col min="1289" max="1289" width="15.42578125" customWidth="1"/>
    <col min="1290" max="1290" width="13.85546875" customWidth="1"/>
    <col min="1291" max="1291" width="5.140625" bestFit="1" customWidth="1"/>
    <col min="1537" max="1537" width="8" customWidth="1"/>
    <col min="1538" max="1538" width="10" bestFit="1" customWidth="1"/>
    <col min="1539" max="1539" width="27.140625" customWidth="1"/>
    <col min="1540" max="1540" width="19.7109375" customWidth="1"/>
    <col min="1541" max="1541" width="14.5703125" customWidth="1"/>
    <col min="1542" max="1542" width="26" customWidth="1"/>
    <col min="1543" max="1543" width="21.28515625" customWidth="1"/>
    <col min="1544" max="1544" width="18.7109375" customWidth="1"/>
    <col min="1545" max="1545" width="15.42578125" customWidth="1"/>
    <col min="1546" max="1546" width="13.85546875" customWidth="1"/>
    <col min="1547" max="1547" width="5.140625" bestFit="1" customWidth="1"/>
    <col min="1793" max="1793" width="8" customWidth="1"/>
    <col min="1794" max="1794" width="10" bestFit="1" customWidth="1"/>
    <col min="1795" max="1795" width="27.140625" customWidth="1"/>
    <col min="1796" max="1796" width="19.7109375" customWidth="1"/>
    <col min="1797" max="1797" width="14.5703125" customWidth="1"/>
    <col min="1798" max="1798" width="26" customWidth="1"/>
    <col min="1799" max="1799" width="21.28515625" customWidth="1"/>
    <col min="1800" max="1800" width="18.7109375" customWidth="1"/>
    <col min="1801" max="1801" width="15.42578125" customWidth="1"/>
    <col min="1802" max="1802" width="13.85546875" customWidth="1"/>
    <col min="1803" max="1803" width="5.140625" bestFit="1" customWidth="1"/>
    <col min="2049" max="2049" width="8" customWidth="1"/>
    <col min="2050" max="2050" width="10" bestFit="1" customWidth="1"/>
    <col min="2051" max="2051" width="27.140625" customWidth="1"/>
    <col min="2052" max="2052" width="19.7109375" customWidth="1"/>
    <col min="2053" max="2053" width="14.5703125" customWidth="1"/>
    <col min="2054" max="2054" width="26" customWidth="1"/>
    <col min="2055" max="2055" width="21.28515625" customWidth="1"/>
    <col min="2056" max="2056" width="18.7109375" customWidth="1"/>
    <col min="2057" max="2057" width="15.42578125" customWidth="1"/>
    <col min="2058" max="2058" width="13.85546875" customWidth="1"/>
    <col min="2059" max="2059" width="5.140625" bestFit="1" customWidth="1"/>
    <col min="2305" max="2305" width="8" customWidth="1"/>
    <col min="2306" max="2306" width="10" bestFit="1" customWidth="1"/>
    <col min="2307" max="2307" width="27.140625" customWidth="1"/>
    <col min="2308" max="2308" width="19.7109375" customWidth="1"/>
    <col min="2309" max="2309" width="14.5703125" customWidth="1"/>
    <col min="2310" max="2310" width="26" customWidth="1"/>
    <col min="2311" max="2311" width="21.28515625" customWidth="1"/>
    <col min="2312" max="2312" width="18.7109375" customWidth="1"/>
    <col min="2313" max="2313" width="15.42578125" customWidth="1"/>
    <col min="2314" max="2314" width="13.85546875" customWidth="1"/>
    <col min="2315" max="2315" width="5.140625" bestFit="1" customWidth="1"/>
    <col min="2561" max="2561" width="8" customWidth="1"/>
    <col min="2562" max="2562" width="10" bestFit="1" customWidth="1"/>
    <col min="2563" max="2563" width="27.140625" customWidth="1"/>
    <col min="2564" max="2564" width="19.7109375" customWidth="1"/>
    <col min="2565" max="2565" width="14.5703125" customWidth="1"/>
    <col min="2566" max="2566" width="26" customWidth="1"/>
    <col min="2567" max="2567" width="21.28515625" customWidth="1"/>
    <col min="2568" max="2568" width="18.7109375" customWidth="1"/>
    <col min="2569" max="2569" width="15.42578125" customWidth="1"/>
    <col min="2570" max="2570" width="13.85546875" customWidth="1"/>
    <col min="2571" max="2571" width="5.140625" bestFit="1" customWidth="1"/>
    <col min="2817" max="2817" width="8" customWidth="1"/>
    <col min="2818" max="2818" width="10" bestFit="1" customWidth="1"/>
    <col min="2819" max="2819" width="27.140625" customWidth="1"/>
    <col min="2820" max="2820" width="19.7109375" customWidth="1"/>
    <col min="2821" max="2821" width="14.5703125" customWidth="1"/>
    <col min="2822" max="2822" width="26" customWidth="1"/>
    <col min="2823" max="2823" width="21.28515625" customWidth="1"/>
    <col min="2824" max="2824" width="18.7109375" customWidth="1"/>
    <col min="2825" max="2825" width="15.42578125" customWidth="1"/>
    <col min="2826" max="2826" width="13.85546875" customWidth="1"/>
    <col min="2827" max="2827" width="5.140625" bestFit="1" customWidth="1"/>
    <col min="3073" max="3073" width="8" customWidth="1"/>
    <col min="3074" max="3074" width="10" bestFit="1" customWidth="1"/>
    <col min="3075" max="3075" width="27.140625" customWidth="1"/>
    <col min="3076" max="3076" width="19.7109375" customWidth="1"/>
    <col min="3077" max="3077" width="14.5703125" customWidth="1"/>
    <col min="3078" max="3078" width="26" customWidth="1"/>
    <col min="3079" max="3079" width="21.28515625" customWidth="1"/>
    <col min="3080" max="3080" width="18.7109375" customWidth="1"/>
    <col min="3081" max="3081" width="15.42578125" customWidth="1"/>
    <col min="3082" max="3082" width="13.85546875" customWidth="1"/>
    <col min="3083" max="3083" width="5.140625" bestFit="1" customWidth="1"/>
    <col min="3329" max="3329" width="8" customWidth="1"/>
    <col min="3330" max="3330" width="10" bestFit="1" customWidth="1"/>
    <col min="3331" max="3331" width="27.140625" customWidth="1"/>
    <col min="3332" max="3332" width="19.7109375" customWidth="1"/>
    <col min="3333" max="3333" width="14.5703125" customWidth="1"/>
    <col min="3334" max="3334" width="26" customWidth="1"/>
    <col min="3335" max="3335" width="21.28515625" customWidth="1"/>
    <col min="3336" max="3336" width="18.7109375" customWidth="1"/>
    <col min="3337" max="3337" width="15.42578125" customWidth="1"/>
    <col min="3338" max="3338" width="13.85546875" customWidth="1"/>
    <col min="3339" max="3339" width="5.140625" bestFit="1" customWidth="1"/>
    <col min="3585" max="3585" width="8" customWidth="1"/>
    <col min="3586" max="3586" width="10" bestFit="1" customWidth="1"/>
    <col min="3587" max="3587" width="27.140625" customWidth="1"/>
    <col min="3588" max="3588" width="19.7109375" customWidth="1"/>
    <col min="3589" max="3589" width="14.5703125" customWidth="1"/>
    <col min="3590" max="3590" width="26" customWidth="1"/>
    <col min="3591" max="3591" width="21.28515625" customWidth="1"/>
    <col min="3592" max="3592" width="18.7109375" customWidth="1"/>
    <col min="3593" max="3593" width="15.42578125" customWidth="1"/>
    <col min="3594" max="3594" width="13.85546875" customWidth="1"/>
    <col min="3595" max="3595" width="5.140625" bestFit="1" customWidth="1"/>
    <col min="3841" max="3841" width="8" customWidth="1"/>
    <col min="3842" max="3842" width="10" bestFit="1" customWidth="1"/>
    <col min="3843" max="3843" width="27.140625" customWidth="1"/>
    <col min="3844" max="3844" width="19.7109375" customWidth="1"/>
    <col min="3845" max="3845" width="14.5703125" customWidth="1"/>
    <col min="3846" max="3846" width="26" customWidth="1"/>
    <col min="3847" max="3847" width="21.28515625" customWidth="1"/>
    <col min="3848" max="3848" width="18.7109375" customWidth="1"/>
    <col min="3849" max="3849" width="15.42578125" customWidth="1"/>
    <col min="3850" max="3850" width="13.85546875" customWidth="1"/>
    <col min="3851" max="3851" width="5.140625" bestFit="1" customWidth="1"/>
    <col min="4097" max="4097" width="8" customWidth="1"/>
    <col min="4098" max="4098" width="10" bestFit="1" customWidth="1"/>
    <col min="4099" max="4099" width="27.140625" customWidth="1"/>
    <col min="4100" max="4100" width="19.7109375" customWidth="1"/>
    <col min="4101" max="4101" width="14.5703125" customWidth="1"/>
    <col min="4102" max="4102" width="26" customWidth="1"/>
    <col min="4103" max="4103" width="21.28515625" customWidth="1"/>
    <col min="4104" max="4104" width="18.7109375" customWidth="1"/>
    <col min="4105" max="4105" width="15.42578125" customWidth="1"/>
    <col min="4106" max="4106" width="13.85546875" customWidth="1"/>
    <col min="4107" max="4107" width="5.140625" bestFit="1" customWidth="1"/>
    <col min="4353" max="4353" width="8" customWidth="1"/>
    <col min="4354" max="4354" width="10" bestFit="1" customWidth="1"/>
    <col min="4355" max="4355" width="27.140625" customWidth="1"/>
    <col min="4356" max="4356" width="19.7109375" customWidth="1"/>
    <col min="4357" max="4357" width="14.5703125" customWidth="1"/>
    <col min="4358" max="4358" width="26" customWidth="1"/>
    <col min="4359" max="4359" width="21.28515625" customWidth="1"/>
    <col min="4360" max="4360" width="18.7109375" customWidth="1"/>
    <col min="4361" max="4361" width="15.42578125" customWidth="1"/>
    <col min="4362" max="4362" width="13.85546875" customWidth="1"/>
    <col min="4363" max="4363" width="5.140625" bestFit="1" customWidth="1"/>
    <col min="4609" max="4609" width="8" customWidth="1"/>
    <col min="4610" max="4610" width="10" bestFit="1" customWidth="1"/>
    <col min="4611" max="4611" width="27.140625" customWidth="1"/>
    <col min="4612" max="4612" width="19.7109375" customWidth="1"/>
    <col min="4613" max="4613" width="14.5703125" customWidth="1"/>
    <col min="4614" max="4614" width="26" customWidth="1"/>
    <col min="4615" max="4615" width="21.28515625" customWidth="1"/>
    <col min="4616" max="4616" width="18.7109375" customWidth="1"/>
    <col min="4617" max="4617" width="15.42578125" customWidth="1"/>
    <col min="4618" max="4618" width="13.85546875" customWidth="1"/>
    <col min="4619" max="4619" width="5.140625" bestFit="1" customWidth="1"/>
    <col min="4865" max="4865" width="8" customWidth="1"/>
    <col min="4866" max="4866" width="10" bestFit="1" customWidth="1"/>
    <col min="4867" max="4867" width="27.140625" customWidth="1"/>
    <col min="4868" max="4868" width="19.7109375" customWidth="1"/>
    <col min="4869" max="4869" width="14.5703125" customWidth="1"/>
    <col min="4870" max="4870" width="26" customWidth="1"/>
    <col min="4871" max="4871" width="21.28515625" customWidth="1"/>
    <col min="4872" max="4872" width="18.7109375" customWidth="1"/>
    <col min="4873" max="4873" width="15.42578125" customWidth="1"/>
    <col min="4874" max="4874" width="13.85546875" customWidth="1"/>
    <col min="4875" max="4875" width="5.140625" bestFit="1" customWidth="1"/>
    <col min="5121" max="5121" width="8" customWidth="1"/>
    <col min="5122" max="5122" width="10" bestFit="1" customWidth="1"/>
    <col min="5123" max="5123" width="27.140625" customWidth="1"/>
    <col min="5124" max="5124" width="19.7109375" customWidth="1"/>
    <col min="5125" max="5125" width="14.5703125" customWidth="1"/>
    <col min="5126" max="5126" width="26" customWidth="1"/>
    <col min="5127" max="5127" width="21.28515625" customWidth="1"/>
    <col min="5128" max="5128" width="18.7109375" customWidth="1"/>
    <col min="5129" max="5129" width="15.42578125" customWidth="1"/>
    <col min="5130" max="5130" width="13.85546875" customWidth="1"/>
    <col min="5131" max="5131" width="5.140625" bestFit="1" customWidth="1"/>
    <col min="5377" max="5377" width="8" customWidth="1"/>
    <col min="5378" max="5378" width="10" bestFit="1" customWidth="1"/>
    <col min="5379" max="5379" width="27.140625" customWidth="1"/>
    <col min="5380" max="5380" width="19.7109375" customWidth="1"/>
    <col min="5381" max="5381" width="14.5703125" customWidth="1"/>
    <col min="5382" max="5382" width="26" customWidth="1"/>
    <col min="5383" max="5383" width="21.28515625" customWidth="1"/>
    <col min="5384" max="5384" width="18.7109375" customWidth="1"/>
    <col min="5385" max="5385" width="15.42578125" customWidth="1"/>
    <col min="5386" max="5386" width="13.85546875" customWidth="1"/>
    <col min="5387" max="5387" width="5.140625" bestFit="1" customWidth="1"/>
    <col min="5633" max="5633" width="8" customWidth="1"/>
    <col min="5634" max="5634" width="10" bestFit="1" customWidth="1"/>
    <col min="5635" max="5635" width="27.140625" customWidth="1"/>
    <col min="5636" max="5636" width="19.7109375" customWidth="1"/>
    <col min="5637" max="5637" width="14.5703125" customWidth="1"/>
    <col min="5638" max="5638" width="26" customWidth="1"/>
    <col min="5639" max="5639" width="21.28515625" customWidth="1"/>
    <col min="5640" max="5640" width="18.7109375" customWidth="1"/>
    <col min="5641" max="5641" width="15.42578125" customWidth="1"/>
    <col min="5642" max="5642" width="13.85546875" customWidth="1"/>
    <col min="5643" max="5643" width="5.140625" bestFit="1" customWidth="1"/>
    <col min="5889" max="5889" width="8" customWidth="1"/>
    <col min="5890" max="5890" width="10" bestFit="1" customWidth="1"/>
    <col min="5891" max="5891" width="27.140625" customWidth="1"/>
    <col min="5892" max="5892" width="19.7109375" customWidth="1"/>
    <col min="5893" max="5893" width="14.5703125" customWidth="1"/>
    <col min="5894" max="5894" width="26" customWidth="1"/>
    <col min="5895" max="5895" width="21.28515625" customWidth="1"/>
    <col min="5896" max="5896" width="18.7109375" customWidth="1"/>
    <col min="5897" max="5897" width="15.42578125" customWidth="1"/>
    <col min="5898" max="5898" width="13.85546875" customWidth="1"/>
    <col min="5899" max="5899" width="5.140625" bestFit="1" customWidth="1"/>
    <col min="6145" max="6145" width="8" customWidth="1"/>
    <col min="6146" max="6146" width="10" bestFit="1" customWidth="1"/>
    <col min="6147" max="6147" width="27.140625" customWidth="1"/>
    <col min="6148" max="6148" width="19.7109375" customWidth="1"/>
    <col min="6149" max="6149" width="14.5703125" customWidth="1"/>
    <col min="6150" max="6150" width="26" customWidth="1"/>
    <col min="6151" max="6151" width="21.28515625" customWidth="1"/>
    <col min="6152" max="6152" width="18.7109375" customWidth="1"/>
    <col min="6153" max="6153" width="15.42578125" customWidth="1"/>
    <col min="6154" max="6154" width="13.85546875" customWidth="1"/>
    <col min="6155" max="6155" width="5.140625" bestFit="1" customWidth="1"/>
    <col min="6401" max="6401" width="8" customWidth="1"/>
    <col min="6402" max="6402" width="10" bestFit="1" customWidth="1"/>
    <col min="6403" max="6403" width="27.140625" customWidth="1"/>
    <col min="6404" max="6404" width="19.7109375" customWidth="1"/>
    <col min="6405" max="6405" width="14.5703125" customWidth="1"/>
    <col min="6406" max="6406" width="26" customWidth="1"/>
    <col min="6407" max="6407" width="21.28515625" customWidth="1"/>
    <col min="6408" max="6408" width="18.7109375" customWidth="1"/>
    <col min="6409" max="6409" width="15.42578125" customWidth="1"/>
    <col min="6410" max="6410" width="13.85546875" customWidth="1"/>
    <col min="6411" max="6411" width="5.140625" bestFit="1" customWidth="1"/>
    <col min="6657" max="6657" width="8" customWidth="1"/>
    <col min="6658" max="6658" width="10" bestFit="1" customWidth="1"/>
    <col min="6659" max="6659" width="27.140625" customWidth="1"/>
    <col min="6660" max="6660" width="19.7109375" customWidth="1"/>
    <col min="6661" max="6661" width="14.5703125" customWidth="1"/>
    <col min="6662" max="6662" width="26" customWidth="1"/>
    <col min="6663" max="6663" width="21.28515625" customWidth="1"/>
    <col min="6664" max="6664" width="18.7109375" customWidth="1"/>
    <col min="6665" max="6665" width="15.42578125" customWidth="1"/>
    <col min="6666" max="6666" width="13.85546875" customWidth="1"/>
    <col min="6667" max="6667" width="5.140625" bestFit="1" customWidth="1"/>
    <col min="6913" max="6913" width="8" customWidth="1"/>
    <col min="6914" max="6914" width="10" bestFit="1" customWidth="1"/>
    <col min="6915" max="6915" width="27.140625" customWidth="1"/>
    <col min="6916" max="6916" width="19.7109375" customWidth="1"/>
    <col min="6917" max="6917" width="14.5703125" customWidth="1"/>
    <col min="6918" max="6918" width="26" customWidth="1"/>
    <col min="6919" max="6919" width="21.28515625" customWidth="1"/>
    <col min="6920" max="6920" width="18.7109375" customWidth="1"/>
    <col min="6921" max="6921" width="15.42578125" customWidth="1"/>
    <col min="6922" max="6922" width="13.85546875" customWidth="1"/>
    <col min="6923" max="6923" width="5.140625" bestFit="1" customWidth="1"/>
    <col min="7169" max="7169" width="8" customWidth="1"/>
    <col min="7170" max="7170" width="10" bestFit="1" customWidth="1"/>
    <col min="7171" max="7171" width="27.140625" customWidth="1"/>
    <col min="7172" max="7172" width="19.7109375" customWidth="1"/>
    <col min="7173" max="7173" width="14.5703125" customWidth="1"/>
    <col min="7174" max="7174" width="26" customWidth="1"/>
    <col min="7175" max="7175" width="21.28515625" customWidth="1"/>
    <col min="7176" max="7176" width="18.7109375" customWidth="1"/>
    <col min="7177" max="7177" width="15.42578125" customWidth="1"/>
    <col min="7178" max="7178" width="13.85546875" customWidth="1"/>
    <col min="7179" max="7179" width="5.140625" bestFit="1" customWidth="1"/>
    <col min="7425" max="7425" width="8" customWidth="1"/>
    <col min="7426" max="7426" width="10" bestFit="1" customWidth="1"/>
    <col min="7427" max="7427" width="27.140625" customWidth="1"/>
    <col min="7428" max="7428" width="19.7109375" customWidth="1"/>
    <col min="7429" max="7429" width="14.5703125" customWidth="1"/>
    <col min="7430" max="7430" width="26" customWidth="1"/>
    <col min="7431" max="7431" width="21.28515625" customWidth="1"/>
    <col min="7432" max="7432" width="18.7109375" customWidth="1"/>
    <col min="7433" max="7433" width="15.42578125" customWidth="1"/>
    <col min="7434" max="7434" width="13.85546875" customWidth="1"/>
    <col min="7435" max="7435" width="5.140625" bestFit="1" customWidth="1"/>
    <col min="7681" max="7681" width="8" customWidth="1"/>
    <col min="7682" max="7682" width="10" bestFit="1" customWidth="1"/>
    <col min="7683" max="7683" width="27.140625" customWidth="1"/>
    <col min="7684" max="7684" width="19.7109375" customWidth="1"/>
    <col min="7685" max="7685" width="14.5703125" customWidth="1"/>
    <col min="7686" max="7686" width="26" customWidth="1"/>
    <col min="7687" max="7687" width="21.28515625" customWidth="1"/>
    <col min="7688" max="7688" width="18.7109375" customWidth="1"/>
    <col min="7689" max="7689" width="15.42578125" customWidth="1"/>
    <col min="7690" max="7690" width="13.85546875" customWidth="1"/>
    <col min="7691" max="7691" width="5.140625" bestFit="1" customWidth="1"/>
    <col min="7937" max="7937" width="8" customWidth="1"/>
    <col min="7938" max="7938" width="10" bestFit="1" customWidth="1"/>
    <col min="7939" max="7939" width="27.140625" customWidth="1"/>
    <col min="7940" max="7940" width="19.7109375" customWidth="1"/>
    <col min="7941" max="7941" width="14.5703125" customWidth="1"/>
    <col min="7942" max="7942" width="26" customWidth="1"/>
    <col min="7943" max="7943" width="21.28515625" customWidth="1"/>
    <col min="7944" max="7944" width="18.7109375" customWidth="1"/>
    <col min="7945" max="7945" width="15.42578125" customWidth="1"/>
    <col min="7946" max="7946" width="13.85546875" customWidth="1"/>
    <col min="7947" max="7947" width="5.140625" bestFit="1" customWidth="1"/>
    <col min="8193" max="8193" width="8" customWidth="1"/>
    <col min="8194" max="8194" width="10" bestFit="1" customWidth="1"/>
    <col min="8195" max="8195" width="27.140625" customWidth="1"/>
    <col min="8196" max="8196" width="19.7109375" customWidth="1"/>
    <col min="8197" max="8197" width="14.5703125" customWidth="1"/>
    <col min="8198" max="8198" width="26" customWidth="1"/>
    <col min="8199" max="8199" width="21.28515625" customWidth="1"/>
    <col min="8200" max="8200" width="18.7109375" customWidth="1"/>
    <col min="8201" max="8201" width="15.42578125" customWidth="1"/>
    <col min="8202" max="8202" width="13.85546875" customWidth="1"/>
    <col min="8203" max="8203" width="5.140625" bestFit="1" customWidth="1"/>
    <col min="8449" max="8449" width="8" customWidth="1"/>
    <col min="8450" max="8450" width="10" bestFit="1" customWidth="1"/>
    <col min="8451" max="8451" width="27.140625" customWidth="1"/>
    <col min="8452" max="8452" width="19.7109375" customWidth="1"/>
    <col min="8453" max="8453" width="14.5703125" customWidth="1"/>
    <col min="8454" max="8454" width="26" customWidth="1"/>
    <col min="8455" max="8455" width="21.28515625" customWidth="1"/>
    <col min="8456" max="8456" width="18.7109375" customWidth="1"/>
    <col min="8457" max="8457" width="15.42578125" customWidth="1"/>
    <col min="8458" max="8458" width="13.85546875" customWidth="1"/>
    <col min="8459" max="8459" width="5.140625" bestFit="1" customWidth="1"/>
    <col min="8705" max="8705" width="8" customWidth="1"/>
    <col min="8706" max="8706" width="10" bestFit="1" customWidth="1"/>
    <col min="8707" max="8707" width="27.140625" customWidth="1"/>
    <col min="8708" max="8708" width="19.7109375" customWidth="1"/>
    <col min="8709" max="8709" width="14.5703125" customWidth="1"/>
    <col min="8710" max="8710" width="26" customWidth="1"/>
    <col min="8711" max="8711" width="21.28515625" customWidth="1"/>
    <col min="8712" max="8712" width="18.7109375" customWidth="1"/>
    <col min="8713" max="8713" width="15.42578125" customWidth="1"/>
    <col min="8714" max="8714" width="13.85546875" customWidth="1"/>
    <col min="8715" max="8715" width="5.140625" bestFit="1" customWidth="1"/>
    <col min="8961" max="8961" width="8" customWidth="1"/>
    <col min="8962" max="8962" width="10" bestFit="1" customWidth="1"/>
    <col min="8963" max="8963" width="27.140625" customWidth="1"/>
    <col min="8964" max="8964" width="19.7109375" customWidth="1"/>
    <col min="8965" max="8965" width="14.5703125" customWidth="1"/>
    <col min="8966" max="8966" width="26" customWidth="1"/>
    <col min="8967" max="8967" width="21.28515625" customWidth="1"/>
    <col min="8968" max="8968" width="18.7109375" customWidth="1"/>
    <col min="8969" max="8969" width="15.42578125" customWidth="1"/>
    <col min="8970" max="8970" width="13.85546875" customWidth="1"/>
    <col min="8971" max="8971" width="5.140625" bestFit="1" customWidth="1"/>
    <col min="9217" max="9217" width="8" customWidth="1"/>
    <col min="9218" max="9218" width="10" bestFit="1" customWidth="1"/>
    <col min="9219" max="9219" width="27.140625" customWidth="1"/>
    <col min="9220" max="9220" width="19.7109375" customWidth="1"/>
    <col min="9221" max="9221" width="14.5703125" customWidth="1"/>
    <col min="9222" max="9222" width="26" customWidth="1"/>
    <col min="9223" max="9223" width="21.28515625" customWidth="1"/>
    <col min="9224" max="9224" width="18.7109375" customWidth="1"/>
    <col min="9225" max="9225" width="15.42578125" customWidth="1"/>
    <col min="9226" max="9226" width="13.85546875" customWidth="1"/>
    <col min="9227" max="9227" width="5.140625" bestFit="1" customWidth="1"/>
    <col min="9473" max="9473" width="8" customWidth="1"/>
    <col min="9474" max="9474" width="10" bestFit="1" customWidth="1"/>
    <col min="9475" max="9475" width="27.140625" customWidth="1"/>
    <col min="9476" max="9476" width="19.7109375" customWidth="1"/>
    <col min="9477" max="9477" width="14.5703125" customWidth="1"/>
    <col min="9478" max="9478" width="26" customWidth="1"/>
    <col min="9479" max="9479" width="21.28515625" customWidth="1"/>
    <col min="9480" max="9480" width="18.7109375" customWidth="1"/>
    <col min="9481" max="9481" width="15.42578125" customWidth="1"/>
    <col min="9482" max="9482" width="13.85546875" customWidth="1"/>
    <col min="9483" max="9483" width="5.140625" bestFit="1" customWidth="1"/>
    <col min="9729" max="9729" width="8" customWidth="1"/>
    <col min="9730" max="9730" width="10" bestFit="1" customWidth="1"/>
    <col min="9731" max="9731" width="27.140625" customWidth="1"/>
    <col min="9732" max="9732" width="19.7109375" customWidth="1"/>
    <col min="9733" max="9733" width="14.5703125" customWidth="1"/>
    <col min="9734" max="9734" width="26" customWidth="1"/>
    <col min="9735" max="9735" width="21.28515625" customWidth="1"/>
    <col min="9736" max="9736" width="18.7109375" customWidth="1"/>
    <col min="9737" max="9737" width="15.42578125" customWidth="1"/>
    <col min="9738" max="9738" width="13.85546875" customWidth="1"/>
    <col min="9739" max="9739" width="5.140625" bestFit="1" customWidth="1"/>
    <col min="9985" max="9985" width="8" customWidth="1"/>
    <col min="9986" max="9986" width="10" bestFit="1" customWidth="1"/>
    <col min="9987" max="9987" width="27.140625" customWidth="1"/>
    <col min="9988" max="9988" width="19.7109375" customWidth="1"/>
    <col min="9989" max="9989" width="14.5703125" customWidth="1"/>
    <col min="9990" max="9990" width="26" customWidth="1"/>
    <col min="9991" max="9991" width="21.28515625" customWidth="1"/>
    <col min="9992" max="9992" width="18.7109375" customWidth="1"/>
    <col min="9993" max="9993" width="15.42578125" customWidth="1"/>
    <col min="9994" max="9994" width="13.85546875" customWidth="1"/>
    <col min="9995" max="9995" width="5.140625" bestFit="1" customWidth="1"/>
    <col min="10241" max="10241" width="8" customWidth="1"/>
    <col min="10242" max="10242" width="10" bestFit="1" customWidth="1"/>
    <col min="10243" max="10243" width="27.140625" customWidth="1"/>
    <col min="10244" max="10244" width="19.7109375" customWidth="1"/>
    <col min="10245" max="10245" width="14.5703125" customWidth="1"/>
    <col min="10246" max="10246" width="26" customWidth="1"/>
    <col min="10247" max="10247" width="21.28515625" customWidth="1"/>
    <col min="10248" max="10248" width="18.7109375" customWidth="1"/>
    <col min="10249" max="10249" width="15.42578125" customWidth="1"/>
    <col min="10250" max="10250" width="13.85546875" customWidth="1"/>
    <col min="10251" max="10251" width="5.140625" bestFit="1" customWidth="1"/>
    <col min="10497" max="10497" width="8" customWidth="1"/>
    <col min="10498" max="10498" width="10" bestFit="1" customWidth="1"/>
    <col min="10499" max="10499" width="27.140625" customWidth="1"/>
    <col min="10500" max="10500" width="19.7109375" customWidth="1"/>
    <col min="10501" max="10501" width="14.5703125" customWidth="1"/>
    <col min="10502" max="10502" width="26" customWidth="1"/>
    <col min="10503" max="10503" width="21.28515625" customWidth="1"/>
    <col min="10504" max="10504" width="18.7109375" customWidth="1"/>
    <col min="10505" max="10505" width="15.42578125" customWidth="1"/>
    <col min="10506" max="10506" width="13.85546875" customWidth="1"/>
    <col min="10507" max="10507" width="5.140625" bestFit="1" customWidth="1"/>
    <col min="10753" max="10753" width="8" customWidth="1"/>
    <col min="10754" max="10754" width="10" bestFit="1" customWidth="1"/>
    <col min="10755" max="10755" width="27.140625" customWidth="1"/>
    <col min="10756" max="10756" width="19.7109375" customWidth="1"/>
    <col min="10757" max="10757" width="14.5703125" customWidth="1"/>
    <col min="10758" max="10758" width="26" customWidth="1"/>
    <col min="10759" max="10759" width="21.28515625" customWidth="1"/>
    <col min="10760" max="10760" width="18.7109375" customWidth="1"/>
    <col min="10761" max="10761" width="15.42578125" customWidth="1"/>
    <col min="10762" max="10762" width="13.85546875" customWidth="1"/>
    <col min="10763" max="10763" width="5.140625" bestFit="1" customWidth="1"/>
    <col min="11009" max="11009" width="8" customWidth="1"/>
    <col min="11010" max="11010" width="10" bestFit="1" customWidth="1"/>
    <col min="11011" max="11011" width="27.140625" customWidth="1"/>
    <col min="11012" max="11012" width="19.7109375" customWidth="1"/>
    <col min="11013" max="11013" width="14.5703125" customWidth="1"/>
    <col min="11014" max="11014" width="26" customWidth="1"/>
    <col min="11015" max="11015" width="21.28515625" customWidth="1"/>
    <col min="11016" max="11016" width="18.7109375" customWidth="1"/>
    <col min="11017" max="11017" width="15.42578125" customWidth="1"/>
    <col min="11018" max="11018" width="13.85546875" customWidth="1"/>
    <col min="11019" max="11019" width="5.140625" bestFit="1" customWidth="1"/>
    <col min="11265" max="11265" width="8" customWidth="1"/>
    <col min="11266" max="11266" width="10" bestFit="1" customWidth="1"/>
    <col min="11267" max="11267" width="27.140625" customWidth="1"/>
    <col min="11268" max="11268" width="19.7109375" customWidth="1"/>
    <col min="11269" max="11269" width="14.5703125" customWidth="1"/>
    <col min="11270" max="11270" width="26" customWidth="1"/>
    <col min="11271" max="11271" width="21.28515625" customWidth="1"/>
    <col min="11272" max="11272" width="18.7109375" customWidth="1"/>
    <col min="11273" max="11273" width="15.42578125" customWidth="1"/>
    <col min="11274" max="11274" width="13.85546875" customWidth="1"/>
    <col min="11275" max="11275" width="5.140625" bestFit="1" customWidth="1"/>
    <col min="11521" max="11521" width="8" customWidth="1"/>
    <col min="11522" max="11522" width="10" bestFit="1" customWidth="1"/>
    <col min="11523" max="11523" width="27.140625" customWidth="1"/>
    <col min="11524" max="11524" width="19.7109375" customWidth="1"/>
    <col min="11525" max="11525" width="14.5703125" customWidth="1"/>
    <col min="11526" max="11526" width="26" customWidth="1"/>
    <col min="11527" max="11527" width="21.28515625" customWidth="1"/>
    <col min="11528" max="11528" width="18.7109375" customWidth="1"/>
    <col min="11529" max="11529" width="15.42578125" customWidth="1"/>
    <col min="11530" max="11530" width="13.85546875" customWidth="1"/>
    <col min="11531" max="11531" width="5.140625" bestFit="1" customWidth="1"/>
    <col min="11777" max="11777" width="8" customWidth="1"/>
    <col min="11778" max="11778" width="10" bestFit="1" customWidth="1"/>
    <col min="11779" max="11779" width="27.140625" customWidth="1"/>
    <col min="11780" max="11780" width="19.7109375" customWidth="1"/>
    <col min="11781" max="11781" width="14.5703125" customWidth="1"/>
    <col min="11782" max="11782" width="26" customWidth="1"/>
    <col min="11783" max="11783" width="21.28515625" customWidth="1"/>
    <col min="11784" max="11784" width="18.7109375" customWidth="1"/>
    <col min="11785" max="11785" width="15.42578125" customWidth="1"/>
    <col min="11786" max="11786" width="13.85546875" customWidth="1"/>
    <col min="11787" max="11787" width="5.140625" bestFit="1" customWidth="1"/>
    <col min="12033" max="12033" width="8" customWidth="1"/>
    <col min="12034" max="12034" width="10" bestFit="1" customWidth="1"/>
    <col min="12035" max="12035" width="27.140625" customWidth="1"/>
    <col min="12036" max="12036" width="19.7109375" customWidth="1"/>
    <col min="12037" max="12037" width="14.5703125" customWidth="1"/>
    <col min="12038" max="12038" width="26" customWidth="1"/>
    <col min="12039" max="12039" width="21.28515625" customWidth="1"/>
    <col min="12040" max="12040" width="18.7109375" customWidth="1"/>
    <col min="12041" max="12041" width="15.42578125" customWidth="1"/>
    <col min="12042" max="12042" width="13.85546875" customWidth="1"/>
    <col min="12043" max="12043" width="5.140625" bestFit="1" customWidth="1"/>
    <col min="12289" max="12289" width="8" customWidth="1"/>
    <col min="12290" max="12290" width="10" bestFit="1" customWidth="1"/>
    <col min="12291" max="12291" width="27.140625" customWidth="1"/>
    <col min="12292" max="12292" width="19.7109375" customWidth="1"/>
    <col min="12293" max="12293" width="14.5703125" customWidth="1"/>
    <col min="12294" max="12294" width="26" customWidth="1"/>
    <col min="12295" max="12295" width="21.28515625" customWidth="1"/>
    <col min="12296" max="12296" width="18.7109375" customWidth="1"/>
    <col min="12297" max="12297" width="15.42578125" customWidth="1"/>
    <col min="12298" max="12298" width="13.85546875" customWidth="1"/>
    <col min="12299" max="12299" width="5.140625" bestFit="1" customWidth="1"/>
    <col min="12545" max="12545" width="8" customWidth="1"/>
    <col min="12546" max="12546" width="10" bestFit="1" customWidth="1"/>
    <col min="12547" max="12547" width="27.140625" customWidth="1"/>
    <col min="12548" max="12548" width="19.7109375" customWidth="1"/>
    <col min="12549" max="12549" width="14.5703125" customWidth="1"/>
    <col min="12550" max="12550" width="26" customWidth="1"/>
    <col min="12551" max="12551" width="21.28515625" customWidth="1"/>
    <col min="12552" max="12552" width="18.7109375" customWidth="1"/>
    <col min="12553" max="12553" width="15.42578125" customWidth="1"/>
    <col min="12554" max="12554" width="13.85546875" customWidth="1"/>
    <col min="12555" max="12555" width="5.140625" bestFit="1" customWidth="1"/>
    <col min="12801" max="12801" width="8" customWidth="1"/>
    <col min="12802" max="12802" width="10" bestFit="1" customWidth="1"/>
    <col min="12803" max="12803" width="27.140625" customWidth="1"/>
    <col min="12804" max="12804" width="19.7109375" customWidth="1"/>
    <col min="12805" max="12805" width="14.5703125" customWidth="1"/>
    <col min="12806" max="12806" width="26" customWidth="1"/>
    <col min="12807" max="12807" width="21.28515625" customWidth="1"/>
    <col min="12808" max="12808" width="18.7109375" customWidth="1"/>
    <col min="12809" max="12809" width="15.42578125" customWidth="1"/>
    <col min="12810" max="12810" width="13.85546875" customWidth="1"/>
    <col min="12811" max="12811" width="5.140625" bestFit="1" customWidth="1"/>
    <col min="13057" max="13057" width="8" customWidth="1"/>
    <col min="13058" max="13058" width="10" bestFit="1" customWidth="1"/>
    <col min="13059" max="13059" width="27.140625" customWidth="1"/>
    <col min="13060" max="13060" width="19.7109375" customWidth="1"/>
    <col min="13061" max="13061" width="14.5703125" customWidth="1"/>
    <col min="13062" max="13062" width="26" customWidth="1"/>
    <col min="13063" max="13063" width="21.28515625" customWidth="1"/>
    <col min="13064" max="13064" width="18.7109375" customWidth="1"/>
    <col min="13065" max="13065" width="15.42578125" customWidth="1"/>
    <col min="13066" max="13066" width="13.85546875" customWidth="1"/>
    <col min="13067" max="13067" width="5.140625" bestFit="1" customWidth="1"/>
    <col min="13313" max="13313" width="8" customWidth="1"/>
    <col min="13314" max="13314" width="10" bestFit="1" customWidth="1"/>
    <col min="13315" max="13315" width="27.140625" customWidth="1"/>
    <col min="13316" max="13316" width="19.7109375" customWidth="1"/>
    <col min="13317" max="13317" width="14.5703125" customWidth="1"/>
    <col min="13318" max="13318" width="26" customWidth="1"/>
    <col min="13319" max="13319" width="21.28515625" customWidth="1"/>
    <col min="13320" max="13320" width="18.7109375" customWidth="1"/>
    <col min="13321" max="13321" width="15.42578125" customWidth="1"/>
    <col min="13322" max="13322" width="13.85546875" customWidth="1"/>
    <col min="13323" max="13323" width="5.140625" bestFit="1" customWidth="1"/>
    <col min="13569" max="13569" width="8" customWidth="1"/>
    <col min="13570" max="13570" width="10" bestFit="1" customWidth="1"/>
    <col min="13571" max="13571" width="27.140625" customWidth="1"/>
    <col min="13572" max="13572" width="19.7109375" customWidth="1"/>
    <col min="13573" max="13573" width="14.5703125" customWidth="1"/>
    <col min="13574" max="13574" width="26" customWidth="1"/>
    <col min="13575" max="13575" width="21.28515625" customWidth="1"/>
    <col min="13576" max="13576" width="18.7109375" customWidth="1"/>
    <col min="13577" max="13577" width="15.42578125" customWidth="1"/>
    <col min="13578" max="13578" width="13.85546875" customWidth="1"/>
    <col min="13579" max="13579" width="5.140625" bestFit="1" customWidth="1"/>
    <col min="13825" max="13825" width="8" customWidth="1"/>
    <col min="13826" max="13826" width="10" bestFit="1" customWidth="1"/>
    <col min="13827" max="13827" width="27.140625" customWidth="1"/>
    <col min="13828" max="13828" width="19.7109375" customWidth="1"/>
    <col min="13829" max="13829" width="14.5703125" customWidth="1"/>
    <col min="13830" max="13830" width="26" customWidth="1"/>
    <col min="13831" max="13831" width="21.28515625" customWidth="1"/>
    <col min="13832" max="13832" width="18.7109375" customWidth="1"/>
    <col min="13833" max="13833" width="15.42578125" customWidth="1"/>
    <col min="13834" max="13834" width="13.85546875" customWidth="1"/>
    <col min="13835" max="13835" width="5.140625" bestFit="1" customWidth="1"/>
    <col min="14081" max="14081" width="8" customWidth="1"/>
    <col min="14082" max="14082" width="10" bestFit="1" customWidth="1"/>
    <col min="14083" max="14083" width="27.140625" customWidth="1"/>
    <col min="14084" max="14084" width="19.7109375" customWidth="1"/>
    <col min="14085" max="14085" width="14.5703125" customWidth="1"/>
    <col min="14086" max="14086" width="26" customWidth="1"/>
    <col min="14087" max="14087" width="21.28515625" customWidth="1"/>
    <col min="14088" max="14088" width="18.7109375" customWidth="1"/>
    <col min="14089" max="14089" width="15.42578125" customWidth="1"/>
    <col min="14090" max="14090" width="13.85546875" customWidth="1"/>
    <col min="14091" max="14091" width="5.140625" bestFit="1" customWidth="1"/>
    <col min="14337" max="14337" width="8" customWidth="1"/>
    <col min="14338" max="14338" width="10" bestFit="1" customWidth="1"/>
    <col min="14339" max="14339" width="27.140625" customWidth="1"/>
    <col min="14340" max="14340" width="19.7109375" customWidth="1"/>
    <col min="14341" max="14341" width="14.5703125" customWidth="1"/>
    <col min="14342" max="14342" width="26" customWidth="1"/>
    <col min="14343" max="14343" width="21.28515625" customWidth="1"/>
    <col min="14344" max="14344" width="18.7109375" customWidth="1"/>
    <col min="14345" max="14345" width="15.42578125" customWidth="1"/>
    <col min="14346" max="14346" width="13.85546875" customWidth="1"/>
    <col min="14347" max="14347" width="5.140625" bestFit="1" customWidth="1"/>
    <col min="14593" max="14593" width="8" customWidth="1"/>
    <col min="14594" max="14594" width="10" bestFit="1" customWidth="1"/>
    <col min="14595" max="14595" width="27.140625" customWidth="1"/>
    <col min="14596" max="14596" width="19.7109375" customWidth="1"/>
    <col min="14597" max="14597" width="14.5703125" customWidth="1"/>
    <col min="14598" max="14598" width="26" customWidth="1"/>
    <col min="14599" max="14599" width="21.28515625" customWidth="1"/>
    <col min="14600" max="14600" width="18.7109375" customWidth="1"/>
    <col min="14601" max="14601" width="15.42578125" customWidth="1"/>
    <col min="14602" max="14602" width="13.85546875" customWidth="1"/>
    <col min="14603" max="14603" width="5.140625" bestFit="1" customWidth="1"/>
    <col min="14849" max="14849" width="8" customWidth="1"/>
    <col min="14850" max="14850" width="10" bestFit="1" customWidth="1"/>
    <col min="14851" max="14851" width="27.140625" customWidth="1"/>
    <col min="14852" max="14852" width="19.7109375" customWidth="1"/>
    <col min="14853" max="14853" width="14.5703125" customWidth="1"/>
    <col min="14854" max="14854" width="26" customWidth="1"/>
    <col min="14855" max="14855" width="21.28515625" customWidth="1"/>
    <col min="14856" max="14856" width="18.7109375" customWidth="1"/>
    <col min="14857" max="14857" width="15.42578125" customWidth="1"/>
    <col min="14858" max="14858" width="13.85546875" customWidth="1"/>
    <col min="14859" max="14859" width="5.140625" bestFit="1" customWidth="1"/>
    <col min="15105" max="15105" width="8" customWidth="1"/>
    <col min="15106" max="15106" width="10" bestFit="1" customWidth="1"/>
    <col min="15107" max="15107" width="27.140625" customWidth="1"/>
    <col min="15108" max="15108" width="19.7109375" customWidth="1"/>
    <col min="15109" max="15109" width="14.5703125" customWidth="1"/>
    <col min="15110" max="15110" width="26" customWidth="1"/>
    <col min="15111" max="15111" width="21.28515625" customWidth="1"/>
    <col min="15112" max="15112" width="18.7109375" customWidth="1"/>
    <col min="15113" max="15113" width="15.42578125" customWidth="1"/>
    <col min="15114" max="15114" width="13.85546875" customWidth="1"/>
    <col min="15115" max="15115" width="5.140625" bestFit="1" customWidth="1"/>
    <col min="15361" max="15361" width="8" customWidth="1"/>
    <col min="15362" max="15362" width="10" bestFit="1" customWidth="1"/>
    <col min="15363" max="15363" width="27.140625" customWidth="1"/>
    <col min="15364" max="15364" width="19.7109375" customWidth="1"/>
    <col min="15365" max="15365" width="14.5703125" customWidth="1"/>
    <col min="15366" max="15366" width="26" customWidth="1"/>
    <col min="15367" max="15367" width="21.28515625" customWidth="1"/>
    <col min="15368" max="15368" width="18.7109375" customWidth="1"/>
    <col min="15369" max="15369" width="15.42578125" customWidth="1"/>
    <col min="15370" max="15370" width="13.85546875" customWidth="1"/>
    <col min="15371" max="15371" width="5.140625" bestFit="1" customWidth="1"/>
    <col min="15617" max="15617" width="8" customWidth="1"/>
    <col min="15618" max="15618" width="10" bestFit="1" customWidth="1"/>
    <col min="15619" max="15619" width="27.140625" customWidth="1"/>
    <col min="15620" max="15620" width="19.7109375" customWidth="1"/>
    <col min="15621" max="15621" width="14.5703125" customWidth="1"/>
    <col min="15622" max="15622" width="26" customWidth="1"/>
    <col min="15623" max="15623" width="21.28515625" customWidth="1"/>
    <col min="15624" max="15624" width="18.7109375" customWidth="1"/>
    <col min="15625" max="15625" width="15.42578125" customWidth="1"/>
    <col min="15626" max="15626" width="13.85546875" customWidth="1"/>
    <col min="15627" max="15627" width="5.140625" bestFit="1" customWidth="1"/>
    <col min="15873" max="15873" width="8" customWidth="1"/>
    <col min="15874" max="15874" width="10" bestFit="1" customWidth="1"/>
    <col min="15875" max="15875" width="27.140625" customWidth="1"/>
    <col min="15876" max="15876" width="19.7109375" customWidth="1"/>
    <col min="15877" max="15877" width="14.5703125" customWidth="1"/>
    <col min="15878" max="15878" width="26" customWidth="1"/>
    <col min="15879" max="15879" width="21.28515625" customWidth="1"/>
    <col min="15880" max="15880" width="18.7109375" customWidth="1"/>
    <col min="15881" max="15881" width="15.42578125" customWidth="1"/>
    <col min="15882" max="15882" width="13.85546875" customWidth="1"/>
    <col min="15883" max="15883" width="5.140625" bestFit="1" customWidth="1"/>
    <col min="16129" max="16129" width="8" customWidth="1"/>
    <col min="16130" max="16130" width="10" bestFit="1" customWidth="1"/>
    <col min="16131" max="16131" width="27.140625" customWidth="1"/>
    <col min="16132" max="16132" width="19.7109375" customWidth="1"/>
    <col min="16133" max="16133" width="14.5703125" customWidth="1"/>
    <col min="16134" max="16134" width="26" customWidth="1"/>
    <col min="16135" max="16135" width="21.28515625" customWidth="1"/>
    <col min="16136" max="16136" width="18.7109375" customWidth="1"/>
    <col min="16137" max="16137" width="15.42578125" customWidth="1"/>
    <col min="16138" max="16138" width="13.85546875" customWidth="1"/>
    <col min="16139" max="16139" width="5.140625" bestFit="1" customWidth="1"/>
  </cols>
  <sheetData>
    <row r="1" spans="1:12" s="197" customFormat="1" ht="18">
      <c r="A1" s="327" t="str">
        <f>'010'!A1</f>
        <v>Q-1 (July-Sept-25)</v>
      </c>
      <c r="B1" s="327"/>
      <c r="C1" s="327"/>
      <c r="D1" s="327"/>
      <c r="E1" s="327"/>
      <c r="F1" s="196"/>
      <c r="G1" s="196"/>
      <c r="H1" s="196"/>
      <c r="I1" s="196"/>
      <c r="J1" s="196"/>
    </row>
    <row r="2" spans="1:12" s="197" customFormat="1" ht="18">
      <c r="A2" s="196" t="str">
        <f>'010'!A2</f>
        <v>Year: 2025-26</v>
      </c>
      <c r="B2" s="196"/>
      <c r="C2" s="196"/>
      <c r="D2" s="196"/>
      <c r="E2" s="196"/>
      <c r="F2" s="196"/>
      <c r="G2" s="196"/>
      <c r="H2" s="196"/>
      <c r="I2" s="196"/>
      <c r="J2" s="196"/>
    </row>
    <row r="3" spans="1:12" ht="18">
      <c r="A3" s="345" t="s">
        <v>626</v>
      </c>
      <c r="B3" s="345"/>
      <c r="C3" s="345"/>
      <c r="D3" s="345"/>
      <c r="E3" s="345"/>
      <c r="F3" s="345"/>
      <c r="G3" s="345"/>
      <c r="H3" s="345"/>
      <c r="I3" s="345"/>
      <c r="J3" s="345"/>
    </row>
    <row r="4" spans="1:12" s="88" customFormat="1" ht="108">
      <c r="A4" s="198" t="s">
        <v>15</v>
      </c>
      <c r="B4" s="198" t="s">
        <v>618</v>
      </c>
      <c r="C4" s="198" t="s">
        <v>627</v>
      </c>
      <c r="D4" s="198" t="s">
        <v>628</v>
      </c>
      <c r="E4" s="198" t="s">
        <v>629</v>
      </c>
      <c r="F4" s="198" t="s">
        <v>630</v>
      </c>
      <c r="G4" s="198" t="s">
        <v>631</v>
      </c>
      <c r="H4" s="198" t="s">
        <v>632</v>
      </c>
      <c r="I4" s="198" t="s">
        <v>633</v>
      </c>
      <c r="J4" s="198" t="s">
        <v>634</v>
      </c>
    </row>
    <row r="5" spans="1:12" ht="18">
      <c r="A5" s="187">
        <v>1</v>
      </c>
      <c r="B5" s="187">
        <v>2</v>
      </c>
      <c r="C5" s="199">
        <v>3</v>
      </c>
      <c r="D5" s="199">
        <v>4</v>
      </c>
      <c r="E5" s="199" t="s">
        <v>635</v>
      </c>
      <c r="F5" s="199">
        <v>6</v>
      </c>
      <c r="G5" s="199" t="s">
        <v>636</v>
      </c>
      <c r="H5" s="199">
        <v>8</v>
      </c>
      <c r="I5" s="199" t="s">
        <v>637</v>
      </c>
      <c r="J5" s="199" t="s">
        <v>638</v>
      </c>
    </row>
    <row r="6" spans="1:12" s="205" customFormat="1" ht="18">
      <c r="A6" s="200">
        <v>1</v>
      </c>
      <c r="B6" s="190">
        <f>[27]Saidi!B8</f>
        <v>45839</v>
      </c>
      <c r="C6" s="201">
        <f>[27]Saidi!C8</f>
        <v>42075</v>
      </c>
      <c r="D6" s="202" t="str">
        <f>[27]Saidi!D8</f>
        <v>20899:54</v>
      </c>
      <c r="E6" s="203">
        <f>[27]Saidi!E8</f>
        <v>2.0833333333333332E-2</v>
      </c>
      <c r="F6" s="204">
        <f>[27]Saidi!F8</f>
        <v>3266778</v>
      </c>
      <c r="G6" s="202">
        <f>E6*F6</f>
        <v>68057.875</v>
      </c>
      <c r="H6" s="204">
        <f>[27]Saidi!H8</f>
        <v>3673760</v>
      </c>
      <c r="I6" s="202" t="str">
        <f>[27]Saidi!I8</f>
        <v>1477137:20</v>
      </c>
      <c r="J6" s="203">
        <f>[27]Saidi!K8</f>
        <v>1.6666666666666666E-2</v>
      </c>
      <c r="L6" s="206"/>
    </row>
    <row r="7" spans="1:12" s="205" customFormat="1" ht="18">
      <c r="A7" s="200">
        <v>2</v>
      </c>
      <c r="B7" s="190">
        <f>[27]Saidi!B9</f>
        <v>45870</v>
      </c>
      <c r="C7" s="201">
        <f>[27]Saidi!C9</f>
        <v>45841</v>
      </c>
      <c r="D7" s="202" t="str">
        <f>[27]Saidi!D9</f>
        <v>22222:33</v>
      </c>
      <c r="E7" s="203">
        <f>[27]Saidi!E9</f>
        <v>2.013888888888889E-2</v>
      </c>
      <c r="F7" s="204">
        <f>[27]Saidi!F9</f>
        <v>3259217</v>
      </c>
      <c r="G7" s="202">
        <f>E7*F7</f>
        <v>65637.009027777778</v>
      </c>
      <c r="H7" s="204">
        <f>[27]Saidi!H9</f>
        <v>3680838</v>
      </c>
      <c r="I7" s="202" t="str">
        <f>[27]Saidi!I9</f>
        <v>1398866:28</v>
      </c>
      <c r="J7" s="203">
        <f>[27]Saidi!K9</f>
        <v>1.5972222222222221E-2</v>
      </c>
    </row>
    <row r="8" spans="1:12" s="205" customFormat="1" ht="18">
      <c r="A8" s="200">
        <v>3</v>
      </c>
      <c r="B8" s="190">
        <f>[27]Saidi!B10</f>
        <v>45901</v>
      </c>
      <c r="C8" s="201">
        <f>[27]Saidi!C10</f>
        <v>42110</v>
      </c>
      <c r="D8" s="202" t="str">
        <f>[27]Saidi!D10</f>
        <v>20878:39</v>
      </c>
      <c r="E8" s="203">
        <f>[27]Saidi!E10</f>
        <v>2.0833333333333332E-2</v>
      </c>
      <c r="F8" s="204">
        <f>[27]Saidi!F10</f>
        <v>3249588</v>
      </c>
      <c r="G8" s="202">
        <f>E8*F8</f>
        <v>67699.75</v>
      </c>
      <c r="H8" s="204">
        <f>[27]Saidi!H10</f>
        <v>3687829</v>
      </c>
      <c r="I8" s="202" t="str">
        <f>[27]Saidi!I10</f>
        <v>1457025:09</v>
      </c>
      <c r="J8" s="203">
        <f>[27]Saidi!K10</f>
        <v>1.6666666666666666E-2</v>
      </c>
    </row>
    <row r="9" spans="1:12" ht="18">
      <c r="A9" s="193"/>
      <c r="B9" s="193"/>
      <c r="C9" s="193">
        <f>SUM(C6:C8)</f>
        <v>130026</v>
      </c>
      <c r="D9" s="207" t="s">
        <v>639</v>
      </c>
      <c r="E9" s="207">
        <f>SUM(E6:E8)</f>
        <v>6.1805555555555558E-2</v>
      </c>
      <c r="F9" s="193">
        <f>SUM(F6:F8)</f>
        <v>9775583</v>
      </c>
      <c r="G9" s="207" t="s">
        <v>640</v>
      </c>
      <c r="H9" s="193">
        <f>SUM(H6:H8)</f>
        <v>11042427</v>
      </c>
      <c r="I9" s="208" t="s">
        <v>641</v>
      </c>
      <c r="J9" s="209">
        <f>AVERAGE(J6:J8)</f>
        <v>1.6435185185185181E-2</v>
      </c>
    </row>
    <row r="10" spans="1:12">
      <c r="E10" s="210"/>
      <c r="G10" s="211"/>
      <c r="I10" s="212"/>
    </row>
    <row r="11" spans="1:12">
      <c r="F11" s="210"/>
      <c r="I11" s="210"/>
    </row>
    <row r="13" spans="1:12">
      <c r="D13" s="210"/>
    </row>
    <row r="14" spans="1:12">
      <c r="D14" s="210"/>
    </row>
    <row r="15" spans="1:12">
      <c r="D15" s="210"/>
    </row>
    <row r="16" spans="1:12">
      <c r="D16" s="210"/>
      <c r="F16" s="213"/>
      <c r="G16" s="213"/>
    </row>
    <row r="17" spans="4:5">
      <c r="D17" s="210"/>
    </row>
    <row r="18" spans="4:5">
      <c r="E18" s="213"/>
    </row>
  </sheetData>
  <mergeCells count="2">
    <mergeCell ref="A1:E1"/>
    <mergeCell ref="A3:J3"/>
  </mergeCells>
  <printOptions horizontalCentered="1" verticalCentered="1"/>
  <pageMargins left="0.45" right="0.45" top="0.5" bottom="0.5" header="0.3" footer="0.3"/>
  <pageSetup paperSize="9" orientation="landscape" horizontalDpi="120" verticalDpi="144" r:id="rId1"/>
  <headerFooter>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3" zoomScale="90" zoomScaleNormal="90" zoomScaleSheetLayoutView="100" workbookViewId="0">
      <selection sqref="A1:H9"/>
    </sheetView>
  </sheetViews>
  <sheetFormatPr defaultRowHeight="14.25"/>
  <cols>
    <col min="1" max="1" width="4" style="87" bestFit="1" customWidth="1"/>
    <col min="2" max="2" width="10.7109375" style="87" customWidth="1"/>
    <col min="3" max="3" width="14.140625" style="87" customWidth="1"/>
    <col min="4" max="4" width="25" style="87" customWidth="1"/>
    <col min="5" max="5" width="17.85546875" style="87" bestFit="1" customWidth="1"/>
    <col min="6" max="8" width="15.42578125" style="87" customWidth="1"/>
    <col min="9" max="9" width="14.140625" style="87" bestFit="1" customWidth="1"/>
    <col min="10" max="256" width="9.140625" style="87"/>
    <col min="257" max="257" width="4" style="87" bestFit="1" customWidth="1"/>
    <col min="258" max="258" width="10.7109375" style="87" customWidth="1"/>
    <col min="259" max="259" width="14.140625" style="87" customWidth="1"/>
    <col min="260" max="260" width="25" style="87" customWidth="1"/>
    <col min="261" max="261" width="17.85546875" style="87" bestFit="1" customWidth="1"/>
    <col min="262" max="264" width="15.42578125" style="87" customWidth="1"/>
    <col min="265" max="265" width="14.140625" style="87" bestFit="1" customWidth="1"/>
    <col min="266" max="512" width="9.140625" style="87"/>
    <col min="513" max="513" width="4" style="87" bestFit="1" customWidth="1"/>
    <col min="514" max="514" width="10.7109375" style="87" customWidth="1"/>
    <col min="515" max="515" width="14.140625" style="87" customWidth="1"/>
    <col min="516" max="516" width="25" style="87" customWidth="1"/>
    <col min="517" max="517" width="17.85546875" style="87" bestFit="1" customWidth="1"/>
    <col min="518" max="520" width="15.42578125" style="87" customWidth="1"/>
    <col min="521" max="521" width="14.140625" style="87" bestFit="1" customWidth="1"/>
    <col min="522" max="768" width="9.140625" style="87"/>
    <col min="769" max="769" width="4" style="87" bestFit="1" customWidth="1"/>
    <col min="770" max="770" width="10.7109375" style="87" customWidth="1"/>
    <col min="771" max="771" width="14.140625" style="87" customWidth="1"/>
    <col min="772" max="772" width="25" style="87" customWidth="1"/>
    <col min="773" max="773" width="17.85546875" style="87" bestFit="1" customWidth="1"/>
    <col min="774" max="776" width="15.42578125" style="87" customWidth="1"/>
    <col min="777" max="777" width="14.140625" style="87" bestFit="1" customWidth="1"/>
    <col min="778" max="1024" width="9.140625" style="87"/>
    <col min="1025" max="1025" width="4" style="87" bestFit="1" customWidth="1"/>
    <col min="1026" max="1026" width="10.7109375" style="87" customWidth="1"/>
    <col min="1027" max="1027" width="14.140625" style="87" customWidth="1"/>
    <col min="1028" max="1028" width="25" style="87" customWidth="1"/>
    <col min="1029" max="1029" width="17.85546875" style="87" bestFit="1" customWidth="1"/>
    <col min="1030" max="1032" width="15.42578125" style="87" customWidth="1"/>
    <col min="1033" max="1033" width="14.140625" style="87" bestFit="1" customWidth="1"/>
    <col min="1034" max="1280" width="9.140625" style="87"/>
    <col min="1281" max="1281" width="4" style="87" bestFit="1" customWidth="1"/>
    <col min="1282" max="1282" width="10.7109375" style="87" customWidth="1"/>
    <col min="1283" max="1283" width="14.140625" style="87" customWidth="1"/>
    <col min="1284" max="1284" width="25" style="87" customWidth="1"/>
    <col min="1285" max="1285" width="17.85546875" style="87" bestFit="1" customWidth="1"/>
    <col min="1286" max="1288" width="15.42578125" style="87" customWidth="1"/>
    <col min="1289" max="1289" width="14.140625" style="87" bestFit="1" customWidth="1"/>
    <col min="1290" max="1536" width="9.140625" style="87"/>
    <col min="1537" max="1537" width="4" style="87" bestFit="1" customWidth="1"/>
    <col min="1538" max="1538" width="10.7109375" style="87" customWidth="1"/>
    <col min="1539" max="1539" width="14.140625" style="87" customWidth="1"/>
    <col min="1540" max="1540" width="25" style="87" customWidth="1"/>
    <col min="1541" max="1541" width="17.85546875" style="87" bestFit="1" customWidth="1"/>
    <col min="1542" max="1544" width="15.42578125" style="87" customWidth="1"/>
    <col min="1545" max="1545" width="14.140625" style="87" bestFit="1" customWidth="1"/>
    <col min="1546" max="1792" width="9.140625" style="87"/>
    <col min="1793" max="1793" width="4" style="87" bestFit="1" customWidth="1"/>
    <col min="1794" max="1794" width="10.7109375" style="87" customWidth="1"/>
    <col min="1795" max="1795" width="14.140625" style="87" customWidth="1"/>
    <col min="1796" max="1796" width="25" style="87" customWidth="1"/>
    <col min="1797" max="1797" width="17.85546875" style="87" bestFit="1" customWidth="1"/>
    <col min="1798" max="1800" width="15.42578125" style="87" customWidth="1"/>
    <col min="1801" max="1801" width="14.140625" style="87" bestFit="1" customWidth="1"/>
    <col min="1802" max="2048" width="9.140625" style="87"/>
    <col min="2049" max="2049" width="4" style="87" bestFit="1" customWidth="1"/>
    <col min="2050" max="2050" width="10.7109375" style="87" customWidth="1"/>
    <col min="2051" max="2051" width="14.140625" style="87" customWidth="1"/>
    <col min="2052" max="2052" width="25" style="87" customWidth="1"/>
    <col min="2053" max="2053" width="17.85546875" style="87" bestFit="1" customWidth="1"/>
    <col min="2054" max="2056" width="15.42578125" style="87" customWidth="1"/>
    <col min="2057" max="2057" width="14.140625" style="87" bestFit="1" customWidth="1"/>
    <col min="2058" max="2304" width="9.140625" style="87"/>
    <col min="2305" max="2305" width="4" style="87" bestFit="1" customWidth="1"/>
    <col min="2306" max="2306" width="10.7109375" style="87" customWidth="1"/>
    <col min="2307" max="2307" width="14.140625" style="87" customWidth="1"/>
    <col min="2308" max="2308" width="25" style="87" customWidth="1"/>
    <col min="2309" max="2309" width="17.85546875" style="87" bestFit="1" customWidth="1"/>
    <col min="2310" max="2312" width="15.42578125" style="87" customWidth="1"/>
    <col min="2313" max="2313" width="14.140625" style="87" bestFit="1" customWidth="1"/>
    <col min="2314" max="2560" width="9.140625" style="87"/>
    <col min="2561" max="2561" width="4" style="87" bestFit="1" customWidth="1"/>
    <col min="2562" max="2562" width="10.7109375" style="87" customWidth="1"/>
    <col min="2563" max="2563" width="14.140625" style="87" customWidth="1"/>
    <col min="2564" max="2564" width="25" style="87" customWidth="1"/>
    <col min="2565" max="2565" width="17.85546875" style="87" bestFit="1" customWidth="1"/>
    <col min="2566" max="2568" width="15.42578125" style="87" customWidth="1"/>
    <col min="2569" max="2569" width="14.140625" style="87" bestFit="1" customWidth="1"/>
    <col min="2570" max="2816" width="9.140625" style="87"/>
    <col min="2817" max="2817" width="4" style="87" bestFit="1" customWidth="1"/>
    <col min="2818" max="2818" width="10.7109375" style="87" customWidth="1"/>
    <col min="2819" max="2819" width="14.140625" style="87" customWidth="1"/>
    <col min="2820" max="2820" width="25" style="87" customWidth="1"/>
    <col min="2821" max="2821" width="17.85546875" style="87" bestFit="1" customWidth="1"/>
    <col min="2822" max="2824" width="15.42578125" style="87" customWidth="1"/>
    <col min="2825" max="2825" width="14.140625" style="87" bestFit="1" customWidth="1"/>
    <col min="2826" max="3072" width="9.140625" style="87"/>
    <col min="3073" max="3073" width="4" style="87" bestFit="1" customWidth="1"/>
    <col min="3074" max="3074" width="10.7109375" style="87" customWidth="1"/>
    <col min="3075" max="3075" width="14.140625" style="87" customWidth="1"/>
    <col min="3076" max="3076" width="25" style="87" customWidth="1"/>
    <col min="3077" max="3077" width="17.85546875" style="87" bestFit="1" customWidth="1"/>
    <col min="3078" max="3080" width="15.42578125" style="87" customWidth="1"/>
    <col min="3081" max="3081" width="14.140625" style="87" bestFit="1" customWidth="1"/>
    <col min="3082" max="3328" width="9.140625" style="87"/>
    <col min="3329" max="3329" width="4" style="87" bestFit="1" customWidth="1"/>
    <col min="3330" max="3330" width="10.7109375" style="87" customWidth="1"/>
    <col min="3331" max="3331" width="14.140625" style="87" customWidth="1"/>
    <col min="3332" max="3332" width="25" style="87" customWidth="1"/>
    <col min="3333" max="3333" width="17.85546875" style="87" bestFit="1" customWidth="1"/>
    <col min="3334" max="3336" width="15.42578125" style="87" customWidth="1"/>
    <col min="3337" max="3337" width="14.140625" style="87" bestFit="1" customWidth="1"/>
    <col min="3338" max="3584" width="9.140625" style="87"/>
    <col min="3585" max="3585" width="4" style="87" bestFit="1" customWidth="1"/>
    <col min="3586" max="3586" width="10.7109375" style="87" customWidth="1"/>
    <col min="3587" max="3587" width="14.140625" style="87" customWidth="1"/>
    <col min="3588" max="3588" width="25" style="87" customWidth="1"/>
    <col min="3589" max="3589" width="17.85546875" style="87" bestFit="1" customWidth="1"/>
    <col min="3590" max="3592" width="15.42578125" style="87" customWidth="1"/>
    <col min="3593" max="3593" width="14.140625" style="87" bestFit="1" customWidth="1"/>
    <col min="3594" max="3840" width="9.140625" style="87"/>
    <col min="3841" max="3841" width="4" style="87" bestFit="1" customWidth="1"/>
    <col min="3842" max="3842" width="10.7109375" style="87" customWidth="1"/>
    <col min="3843" max="3843" width="14.140625" style="87" customWidth="1"/>
    <col min="3844" max="3844" width="25" style="87" customWidth="1"/>
    <col min="3845" max="3845" width="17.85546875" style="87" bestFit="1" customWidth="1"/>
    <col min="3846" max="3848" width="15.42578125" style="87" customWidth="1"/>
    <col min="3849" max="3849" width="14.140625" style="87" bestFit="1" customWidth="1"/>
    <col min="3850" max="4096" width="9.140625" style="87"/>
    <col min="4097" max="4097" width="4" style="87" bestFit="1" customWidth="1"/>
    <col min="4098" max="4098" width="10.7109375" style="87" customWidth="1"/>
    <col min="4099" max="4099" width="14.140625" style="87" customWidth="1"/>
    <col min="4100" max="4100" width="25" style="87" customWidth="1"/>
    <col min="4101" max="4101" width="17.85546875" style="87" bestFit="1" customWidth="1"/>
    <col min="4102" max="4104" width="15.42578125" style="87" customWidth="1"/>
    <col min="4105" max="4105" width="14.140625" style="87" bestFit="1" customWidth="1"/>
    <col min="4106" max="4352" width="9.140625" style="87"/>
    <col min="4353" max="4353" width="4" style="87" bestFit="1" customWidth="1"/>
    <col min="4354" max="4354" width="10.7109375" style="87" customWidth="1"/>
    <col min="4355" max="4355" width="14.140625" style="87" customWidth="1"/>
    <col min="4356" max="4356" width="25" style="87" customWidth="1"/>
    <col min="4357" max="4357" width="17.85546875" style="87" bestFit="1" customWidth="1"/>
    <col min="4358" max="4360" width="15.42578125" style="87" customWidth="1"/>
    <col min="4361" max="4361" width="14.140625" style="87" bestFit="1" customWidth="1"/>
    <col min="4362" max="4608" width="9.140625" style="87"/>
    <col min="4609" max="4609" width="4" style="87" bestFit="1" customWidth="1"/>
    <col min="4610" max="4610" width="10.7109375" style="87" customWidth="1"/>
    <col min="4611" max="4611" width="14.140625" style="87" customWidth="1"/>
    <col min="4612" max="4612" width="25" style="87" customWidth="1"/>
    <col min="4613" max="4613" width="17.85546875" style="87" bestFit="1" customWidth="1"/>
    <col min="4614" max="4616" width="15.42578125" style="87" customWidth="1"/>
    <col min="4617" max="4617" width="14.140625" style="87" bestFit="1" customWidth="1"/>
    <col min="4618" max="4864" width="9.140625" style="87"/>
    <col min="4865" max="4865" width="4" style="87" bestFit="1" customWidth="1"/>
    <col min="4866" max="4866" width="10.7109375" style="87" customWidth="1"/>
    <col min="4867" max="4867" width="14.140625" style="87" customWidth="1"/>
    <col min="4868" max="4868" width="25" style="87" customWidth="1"/>
    <col min="4869" max="4869" width="17.85546875" style="87" bestFit="1" customWidth="1"/>
    <col min="4870" max="4872" width="15.42578125" style="87" customWidth="1"/>
    <col min="4873" max="4873" width="14.140625" style="87" bestFit="1" customWidth="1"/>
    <col min="4874" max="5120" width="9.140625" style="87"/>
    <col min="5121" max="5121" width="4" style="87" bestFit="1" customWidth="1"/>
    <col min="5122" max="5122" width="10.7109375" style="87" customWidth="1"/>
    <col min="5123" max="5123" width="14.140625" style="87" customWidth="1"/>
    <col min="5124" max="5124" width="25" style="87" customWidth="1"/>
    <col min="5125" max="5125" width="17.85546875" style="87" bestFit="1" customWidth="1"/>
    <col min="5126" max="5128" width="15.42578125" style="87" customWidth="1"/>
    <col min="5129" max="5129" width="14.140625" style="87" bestFit="1" customWidth="1"/>
    <col min="5130" max="5376" width="9.140625" style="87"/>
    <col min="5377" max="5377" width="4" style="87" bestFit="1" customWidth="1"/>
    <col min="5378" max="5378" width="10.7109375" style="87" customWidth="1"/>
    <col min="5379" max="5379" width="14.140625" style="87" customWidth="1"/>
    <col min="5380" max="5380" width="25" style="87" customWidth="1"/>
    <col min="5381" max="5381" width="17.85546875" style="87" bestFit="1" customWidth="1"/>
    <col min="5382" max="5384" width="15.42578125" style="87" customWidth="1"/>
    <col min="5385" max="5385" width="14.140625" style="87" bestFit="1" customWidth="1"/>
    <col min="5386" max="5632" width="9.140625" style="87"/>
    <col min="5633" max="5633" width="4" style="87" bestFit="1" customWidth="1"/>
    <col min="5634" max="5634" width="10.7109375" style="87" customWidth="1"/>
    <col min="5635" max="5635" width="14.140625" style="87" customWidth="1"/>
    <col min="5636" max="5636" width="25" style="87" customWidth="1"/>
    <col min="5637" max="5637" width="17.85546875" style="87" bestFit="1" customWidth="1"/>
    <col min="5638" max="5640" width="15.42578125" style="87" customWidth="1"/>
    <col min="5641" max="5641" width="14.140625" style="87" bestFit="1" customWidth="1"/>
    <col min="5642" max="5888" width="9.140625" style="87"/>
    <col min="5889" max="5889" width="4" style="87" bestFit="1" customWidth="1"/>
    <col min="5890" max="5890" width="10.7109375" style="87" customWidth="1"/>
    <col min="5891" max="5891" width="14.140625" style="87" customWidth="1"/>
    <col min="5892" max="5892" width="25" style="87" customWidth="1"/>
    <col min="5893" max="5893" width="17.85546875" style="87" bestFit="1" customWidth="1"/>
    <col min="5894" max="5896" width="15.42578125" style="87" customWidth="1"/>
    <col min="5897" max="5897" width="14.140625" style="87" bestFit="1" customWidth="1"/>
    <col min="5898" max="6144" width="9.140625" style="87"/>
    <col min="6145" max="6145" width="4" style="87" bestFit="1" customWidth="1"/>
    <col min="6146" max="6146" width="10.7109375" style="87" customWidth="1"/>
    <col min="6147" max="6147" width="14.140625" style="87" customWidth="1"/>
    <col min="6148" max="6148" width="25" style="87" customWidth="1"/>
    <col min="6149" max="6149" width="17.85546875" style="87" bestFit="1" customWidth="1"/>
    <col min="6150" max="6152" width="15.42578125" style="87" customWidth="1"/>
    <col min="6153" max="6153" width="14.140625" style="87" bestFit="1" customWidth="1"/>
    <col min="6154" max="6400" width="9.140625" style="87"/>
    <col min="6401" max="6401" width="4" style="87" bestFit="1" customWidth="1"/>
    <col min="6402" max="6402" width="10.7109375" style="87" customWidth="1"/>
    <col min="6403" max="6403" width="14.140625" style="87" customWidth="1"/>
    <col min="6404" max="6404" width="25" style="87" customWidth="1"/>
    <col min="6405" max="6405" width="17.85546875" style="87" bestFit="1" customWidth="1"/>
    <col min="6406" max="6408" width="15.42578125" style="87" customWidth="1"/>
    <col min="6409" max="6409" width="14.140625" style="87" bestFit="1" customWidth="1"/>
    <col min="6410" max="6656" width="9.140625" style="87"/>
    <col min="6657" max="6657" width="4" style="87" bestFit="1" customWidth="1"/>
    <col min="6658" max="6658" width="10.7109375" style="87" customWidth="1"/>
    <col min="6659" max="6659" width="14.140625" style="87" customWidth="1"/>
    <col min="6660" max="6660" width="25" style="87" customWidth="1"/>
    <col min="6661" max="6661" width="17.85546875" style="87" bestFit="1" customWidth="1"/>
    <col min="6662" max="6664" width="15.42578125" style="87" customWidth="1"/>
    <col min="6665" max="6665" width="14.140625" style="87" bestFit="1" customWidth="1"/>
    <col min="6666" max="6912" width="9.140625" style="87"/>
    <col min="6913" max="6913" width="4" style="87" bestFit="1" customWidth="1"/>
    <col min="6914" max="6914" width="10.7109375" style="87" customWidth="1"/>
    <col min="6915" max="6915" width="14.140625" style="87" customWidth="1"/>
    <col min="6916" max="6916" width="25" style="87" customWidth="1"/>
    <col min="6917" max="6917" width="17.85546875" style="87" bestFit="1" customWidth="1"/>
    <col min="6918" max="6920" width="15.42578125" style="87" customWidth="1"/>
    <col min="6921" max="6921" width="14.140625" style="87" bestFit="1" customWidth="1"/>
    <col min="6922" max="7168" width="9.140625" style="87"/>
    <col min="7169" max="7169" width="4" style="87" bestFit="1" customWidth="1"/>
    <col min="7170" max="7170" width="10.7109375" style="87" customWidth="1"/>
    <col min="7171" max="7171" width="14.140625" style="87" customWidth="1"/>
    <col min="7172" max="7172" width="25" style="87" customWidth="1"/>
    <col min="7173" max="7173" width="17.85546875" style="87" bestFit="1" customWidth="1"/>
    <col min="7174" max="7176" width="15.42578125" style="87" customWidth="1"/>
    <col min="7177" max="7177" width="14.140625" style="87" bestFit="1" customWidth="1"/>
    <col min="7178" max="7424" width="9.140625" style="87"/>
    <col min="7425" max="7425" width="4" style="87" bestFit="1" customWidth="1"/>
    <col min="7426" max="7426" width="10.7109375" style="87" customWidth="1"/>
    <col min="7427" max="7427" width="14.140625" style="87" customWidth="1"/>
    <col min="7428" max="7428" width="25" style="87" customWidth="1"/>
    <col min="7429" max="7429" width="17.85546875" style="87" bestFit="1" customWidth="1"/>
    <col min="7430" max="7432" width="15.42578125" style="87" customWidth="1"/>
    <col min="7433" max="7433" width="14.140625" style="87" bestFit="1" customWidth="1"/>
    <col min="7434" max="7680" width="9.140625" style="87"/>
    <col min="7681" max="7681" width="4" style="87" bestFit="1" customWidth="1"/>
    <col min="7682" max="7682" width="10.7109375" style="87" customWidth="1"/>
    <col min="7683" max="7683" width="14.140625" style="87" customWidth="1"/>
    <col min="7684" max="7684" width="25" style="87" customWidth="1"/>
    <col min="7685" max="7685" width="17.85546875" style="87" bestFit="1" customWidth="1"/>
    <col min="7686" max="7688" width="15.42578125" style="87" customWidth="1"/>
    <col min="7689" max="7689" width="14.140625" style="87" bestFit="1" customWidth="1"/>
    <col min="7690" max="7936" width="9.140625" style="87"/>
    <col min="7937" max="7937" width="4" style="87" bestFit="1" customWidth="1"/>
    <col min="7938" max="7938" width="10.7109375" style="87" customWidth="1"/>
    <col min="7939" max="7939" width="14.140625" style="87" customWidth="1"/>
    <col min="7940" max="7940" width="25" style="87" customWidth="1"/>
    <col min="7941" max="7941" width="17.85546875" style="87" bestFit="1" customWidth="1"/>
    <col min="7942" max="7944" width="15.42578125" style="87" customWidth="1"/>
    <col min="7945" max="7945" width="14.140625" style="87" bestFit="1" customWidth="1"/>
    <col min="7946" max="8192" width="9.140625" style="87"/>
    <col min="8193" max="8193" width="4" style="87" bestFit="1" customWidth="1"/>
    <col min="8194" max="8194" width="10.7109375" style="87" customWidth="1"/>
    <col min="8195" max="8195" width="14.140625" style="87" customWidth="1"/>
    <col min="8196" max="8196" width="25" style="87" customWidth="1"/>
    <col min="8197" max="8197" width="17.85546875" style="87" bestFit="1" customWidth="1"/>
    <col min="8198" max="8200" width="15.42578125" style="87" customWidth="1"/>
    <col min="8201" max="8201" width="14.140625" style="87" bestFit="1" customWidth="1"/>
    <col min="8202" max="8448" width="9.140625" style="87"/>
    <col min="8449" max="8449" width="4" style="87" bestFit="1" customWidth="1"/>
    <col min="8450" max="8450" width="10.7109375" style="87" customWidth="1"/>
    <col min="8451" max="8451" width="14.140625" style="87" customWidth="1"/>
    <col min="8452" max="8452" width="25" style="87" customWidth="1"/>
    <col min="8453" max="8453" width="17.85546875" style="87" bestFit="1" customWidth="1"/>
    <col min="8454" max="8456" width="15.42578125" style="87" customWidth="1"/>
    <col min="8457" max="8457" width="14.140625" style="87" bestFit="1" customWidth="1"/>
    <col min="8458" max="8704" width="9.140625" style="87"/>
    <col min="8705" max="8705" width="4" style="87" bestFit="1" customWidth="1"/>
    <col min="8706" max="8706" width="10.7109375" style="87" customWidth="1"/>
    <col min="8707" max="8707" width="14.140625" style="87" customWidth="1"/>
    <col min="8708" max="8708" width="25" style="87" customWidth="1"/>
    <col min="8709" max="8709" width="17.85546875" style="87" bestFit="1" customWidth="1"/>
    <col min="8710" max="8712" width="15.42578125" style="87" customWidth="1"/>
    <col min="8713" max="8713" width="14.140625" style="87" bestFit="1" customWidth="1"/>
    <col min="8714" max="8960" width="9.140625" style="87"/>
    <col min="8961" max="8961" width="4" style="87" bestFit="1" customWidth="1"/>
    <col min="8962" max="8962" width="10.7109375" style="87" customWidth="1"/>
    <col min="8963" max="8963" width="14.140625" style="87" customWidth="1"/>
    <col min="8964" max="8964" width="25" style="87" customWidth="1"/>
    <col min="8965" max="8965" width="17.85546875" style="87" bestFit="1" customWidth="1"/>
    <col min="8966" max="8968" width="15.42578125" style="87" customWidth="1"/>
    <col min="8969" max="8969" width="14.140625" style="87" bestFit="1" customWidth="1"/>
    <col min="8970" max="9216" width="9.140625" style="87"/>
    <col min="9217" max="9217" width="4" style="87" bestFit="1" customWidth="1"/>
    <col min="9218" max="9218" width="10.7109375" style="87" customWidth="1"/>
    <col min="9219" max="9219" width="14.140625" style="87" customWidth="1"/>
    <col min="9220" max="9220" width="25" style="87" customWidth="1"/>
    <col min="9221" max="9221" width="17.85546875" style="87" bestFit="1" customWidth="1"/>
    <col min="9222" max="9224" width="15.42578125" style="87" customWidth="1"/>
    <col min="9225" max="9225" width="14.140625" style="87" bestFit="1" customWidth="1"/>
    <col min="9226" max="9472" width="9.140625" style="87"/>
    <col min="9473" max="9473" width="4" style="87" bestFit="1" customWidth="1"/>
    <col min="9474" max="9474" width="10.7109375" style="87" customWidth="1"/>
    <col min="9475" max="9475" width="14.140625" style="87" customWidth="1"/>
    <col min="9476" max="9476" width="25" style="87" customWidth="1"/>
    <col min="9477" max="9477" width="17.85546875" style="87" bestFit="1" customWidth="1"/>
    <col min="9478" max="9480" width="15.42578125" style="87" customWidth="1"/>
    <col min="9481" max="9481" width="14.140625" style="87" bestFit="1" customWidth="1"/>
    <col min="9482" max="9728" width="9.140625" style="87"/>
    <col min="9729" max="9729" width="4" style="87" bestFit="1" customWidth="1"/>
    <col min="9730" max="9730" width="10.7109375" style="87" customWidth="1"/>
    <col min="9731" max="9731" width="14.140625" style="87" customWidth="1"/>
    <col min="9732" max="9732" width="25" style="87" customWidth="1"/>
    <col min="9733" max="9733" width="17.85546875" style="87" bestFit="1" customWidth="1"/>
    <col min="9734" max="9736" width="15.42578125" style="87" customWidth="1"/>
    <col min="9737" max="9737" width="14.140625" style="87" bestFit="1" customWidth="1"/>
    <col min="9738" max="9984" width="9.140625" style="87"/>
    <col min="9985" max="9985" width="4" style="87" bestFit="1" customWidth="1"/>
    <col min="9986" max="9986" width="10.7109375" style="87" customWidth="1"/>
    <col min="9987" max="9987" width="14.140625" style="87" customWidth="1"/>
    <col min="9988" max="9988" width="25" style="87" customWidth="1"/>
    <col min="9989" max="9989" width="17.85546875" style="87" bestFit="1" customWidth="1"/>
    <col min="9990" max="9992" width="15.42578125" style="87" customWidth="1"/>
    <col min="9993" max="9993" width="14.140625" style="87" bestFit="1" customWidth="1"/>
    <col min="9994" max="10240" width="9.140625" style="87"/>
    <col min="10241" max="10241" width="4" style="87" bestFit="1" customWidth="1"/>
    <col min="10242" max="10242" width="10.7109375" style="87" customWidth="1"/>
    <col min="10243" max="10243" width="14.140625" style="87" customWidth="1"/>
    <col min="10244" max="10244" width="25" style="87" customWidth="1"/>
    <col min="10245" max="10245" width="17.85546875" style="87" bestFit="1" customWidth="1"/>
    <col min="10246" max="10248" width="15.42578125" style="87" customWidth="1"/>
    <col min="10249" max="10249" width="14.140625" style="87" bestFit="1" customWidth="1"/>
    <col min="10250" max="10496" width="9.140625" style="87"/>
    <col min="10497" max="10497" width="4" style="87" bestFit="1" customWidth="1"/>
    <col min="10498" max="10498" width="10.7109375" style="87" customWidth="1"/>
    <col min="10499" max="10499" width="14.140625" style="87" customWidth="1"/>
    <col min="10500" max="10500" width="25" style="87" customWidth="1"/>
    <col min="10501" max="10501" width="17.85546875" style="87" bestFit="1" customWidth="1"/>
    <col min="10502" max="10504" width="15.42578125" style="87" customWidth="1"/>
    <col min="10505" max="10505" width="14.140625" style="87" bestFit="1" customWidth="1"/>
    <col min="10506" max="10752" width="9.140625" style="87"/>
    <col min="10753" max="10753" width="4" style="87" bestFit="1" customWidth="1"/>
    <col min="10754" max="10754" width="10.7109375" style="87" customWidth="1"/>
    <col min="10755" max="10755" width="14.140625" style="87" customWidth="1"/>
    <col min="10756" max="10756" width="25" style="87" customWidth="1"/>
    <col min="10757" max="10757" width="17.85546875" style="87" bestFit="1" customWidth="1"/>
    <col min="10758" max="10760" width="15.42578125" style="87" customWidth="1"/>
    <col min="10761" max="10761" width="14.140625" style="87" bestFit="1" customWidth="1"/>
    <col min="10762" max="11008" width="9.140625" style="87"/>
    <col min="11009" max="11009" width="4" style="87" bestFit="1" customWidth="1"/>
    <col min="11010" max="11010" width="10.7109375" style="87" customWidth="1"/>
    <col min="11011" max="11011" width="14.140625" style="87" customWidth="1"/>
    <col min="11012" max="11012" width="25" style="87" customWidth="1"/>
    <col min="11013" max="11013" width="17.85546875" style="87" bestFit="1" customWidth="1"/>
    <col min="11014" max="11016" width="15.42578125" style="87" customWidth="1"/>
    <col min="11017" max="11017" width="14.140625" style="87" bestFit="1" customWidth="1"/>
    <col min="11018" max="11264" width="9.140625" style="87"/>
    <col min="11265" max="11265" width="4" style="87" bestFit="1" customWidth="1"/>
    <col min="11266" max="11266" width="10.7109375" style="87" customWidth="1"/>
    <col min="11267" max="11267" width="14.140625" style="87" customWidth="1"/>
    <col min="11268" max="11268" width="25" style="87" customWidth="1"/>
    <col min="11269" max="11269" width="17.85546875" style="87" bestFit="1" customWidth="1"/>
    <col min="11270" max="11272" width="15.42578125" style="87" customWidth="1"/>
    <col min="11273" max="11273" width="14.140625" style="87" bestFit="1" customWidth="1"/>
    <col min="11274" max="11520" width="9.140625" style="87"/>
    <col min="11521" max="11521" width="4" style="87" bestFit="1" customWidth="1"/>
    <col min="11522" max="11522" width="10.7109375" style="87" customWidth="1"/>
    <col min="11523" max="11523" width="14.140625" style="87" customWidth="1"/>
    <col min="11524" max="11524" width="25" style="87" customWidth="1"/>
    <col min="11525" max="11525" width="17.85546875" style="87" bestFit="1" customWidth="1"/>
    <col min="11526" max="11528" width="15.42578125" style="87" customWidth="1"/>
    <col min="11529" max="11529" width="14.140625" style="87" bestFit="1" customWidth="1"/>
    <col min="11530" max="11776" width="9.140625" style="87"/>
    <col min="11777" max="11777" width="4" style="87" bestFit="1" customWidth="1"/>
    <col min="11778" max="11778" width="10.7109375" style="87" customWidth="1"/>
    <col min="11779" max="11779" width="14.140625" style="87" customWidth="1"/>
    <col min="11780" max="11780" width="25" style="87" customWidth="1"/>
    <col min="11781" max="11781" width="17.85546875" style="87" bestFit="1" customWidth="1"/>
    <col min="11782" max="11784" width="15.42578125" style="87" customWidth="1"/>
    <col min="11785" max="11785" width="14.140625" style="87" bestFit="1" customWidth="1"/>
    <col min="11786" max="12032" width="9.140625" style="87"/>
    <col min="12033" max="12033" width="4" style="87" bestFit="1" customWidth="1"/>
    <col min="12034" max="12034" width="10.7109375" style="87" customWidth="1"/>
    <col min="12035" max="12035" width="14.140625" style="87" customWidth="1"/>
    <col min="12036" max="12036" width="25" style="87" customWidth="1"/>
    <col min="12037" max="12037" width="17.85546875" style="87" bestFit="1" customWidth="1"/>
    <col min="12038" max="12040" width="15.42578125" style="87" customWidth="1"/>
    <col min="12041" max="12041" width="14.140625" style="87" bestFit="1" customWidth="1"/>
    <col min="12042" max="12288" width="9.140625" style="87"/>
    <col min="12289" max="12289" width="4" style="87" bestFit="1" customWidth="1"/>
    <col min="12290" max="12290" width="10.7109375" style="87" customWidth="1"/>
    <col min="12291" max="12291" width="14.140625" style="87" customWidth="1"/>
    <col min="12292" max="12292" width="25" style="87" customWidth="1"/>
    <col min="12293" max="12293" width="17.85546875" style="87" bestFit="1" customWidth="1"/>
    <col min="12294" max="12296" width="15.42578125" style="87" customWidth="1"/>
    <col min="12297" max="12297" width="14.140625" style="87" bestFit="1" customWidth="1"/>
    <col min="12298" max="12544" width="9.140625" style="87"/>
    <col min="12545" max="12545" width="4" style="87" bestFit="1" customWidth="1"/>
    <col min="12546" max="12546" width="10.7109375" style="87" customWidth="1"/>
    <col min="12547" max="12547" width="14.140625" style="87" customWidth="1"/>
    <col min="12548" max="12548" width="25" style="87" customWidth="1"/>
    <col min="12549" max="12549" width="17.85546875" style="87" bestFit="1" customWidth="1"/>
    <col min="12550" max="12552" width="15.42578125" style="87" customWidth="1"/>
    <col min="12553" max="12553" width="14.140625" style="87" bestFit="1" customWidth="1"/>
    <col min="12554" max="12800" width="9.140625" style="87"/>
    <col min="12801" max="12801" width="4" style="87" bestFit="1" customWidth="1"/>
    <col min="12802" max="12802" width="10.7109375" style="87" customWidth="1"/>
    <col min="12803" max="12803" width="14.140625" style="87" customWidth="1"/>
    <col min="12804" max="12804" width="25" style="87" customWidth="1"/>
    <col min="12805" max="12805" width="17.85546875" style="87" bestFit="1" customWidth="1"/>
    <col min="12806" max="12808" width="15.42578125" style="87" customWidth="1"/>
    <col min="12809" max="12809" width="14.140625" style="87" bestFit="1" customWidth="1"/>
    <col min="12810" max="13056" width="9.140625" style="87"/>
    <col min="13057" max="13057" width="4" style="87" bestFit="1" customWidth="1"/>
    <col min="13058" max="13058" width="10.7109375" style="87" customWidth="1"/>
    <col min="13059" max="13059" width="14.140625" style="87" customWidth="1"/>
    <col min="13060" max="13060" width="25" style="87" customWidth="1"/>
    <col min="13061" max="13061" width="17.85546875" style="87" bestFit="1" customWidth="1"/>
    <col min="13062" max="13064" width="15.42578125" style="87" customWidth="1"/>
    <col min="13065" max="13065" width="14.140625" style="87" bestFit="1" customWidth="1"/>
    <col min="13066" max="13312" width="9.140625" style="87"/>
    <col min="13313" max="13313" width="4" style="87" bestFit="1" customWidth="1"/>
    <col min="13314" max="13314" width="10.7109375" style="87" customWidth="1"/>
    <col min="13315" max="13315" width="14.140625" style="87" customWidth="1"/>
    <col min="13316" max="13316" width="25" style="87" customWidth="1"/>
    <col min="13317" max="13317" width="17.85546875" style="87" bestFit="1" customWidth="1"/>
    <col min="13318" max="13320" width="15.42578125" style="87" customWidth="1"/>
    <col min="13321" max="13321" width="14.140625" style="87" bestFit="1" customWidth="1"/>
    <col min="13322" max="13568" width="9.140625" style="87"/>
    <col min="13569" max="13569" width="4" style="87" bestFit="1" customWidth="1"/>
    <col min="13570" max="13570" width="10.7109375" style="87" customWidth="1"/>
    <col min="13571" max="13571" width="14.140625" style="87" customWidth="1"/>
    <col min="13572" max="13572" width="25" style="87" customWidth="1"/>
    <col min="13573" max="13573" width="17.85546875" style="87" bestFit="1" customWidth="1"/>
    <col min="13574" max="13576" width="15.42578125" style="87" customWidth="1"/>
    <col min="13577" max="13577" width="14.140625" style="87" bestFit="1" customWidth="1"/>
    <col min="13578" max="13824" width="9.140625" style="87"/>
    <col min="13825" max="13825" width="4" style="87" bestFit="1" customWidth="1"/>
    <col min="13826" max="13826" width="10.7109375" style="87" customWidth="1"/>
    <col min="13827" max="13827" width="14.140625" style="87" customWidth="1"/>
    <col min="13828" max="13828" width="25" style="87" customWidth="1"/>
    <col min="13829" max="13829" width="17.85546875" style="87" bestFit="1" customWidth="1"/>
    <col min="13830" max="13832" width="15.42578125" style="87" customWidth="1"/>
    <col min="13833" max="13833" width="14.140625" style="87" bestFit="1" customWidth="1"/>
    <col min="13834" max="14080" width="9.140625" style="87"/>
    <col min="14081" max="14081" width="4" style="87" bestFit="1" customWidth="1"/>
    <col min="14082" max="14082" width="10.7109375" style="87" customWidth="1"/>
    <col min="14083" max="14083" width="14.140625" style="87" customWidth="1"/>
    <col min="14084" max="14084" width="25" style="87" customWidth="1"/>
    <col min="14085" max="14085" width="17.85546875" style="87" bestFit="1" customWidth="1"/>
    <col min="14086" max="14088" width="15.42578125" style="87" customWidth="1"/>
    <col min="14089" max="14089" width="14.140625" style="87" bestFit="1" customWidth="1"/>
    <col min="14090" max="14336" width="9.140625" style="87"/>
    <col min="14337" max="14337" width="4" style="87" bestFit="1" customWidth="1"/>
    <col min="14338" max="14338" width="10.7109375" style="87" customWidth="1"/>
    <col min="14339" max="14339" width="14.140625" style="87" customWidth="1"/>
    <col min="14340" max="14340" width="25" style="87" customWidth="1"/>
    <col min="14341" max="14341" width="17.85546875" style="87" bestFit="1" customWidth="1"/>
    <col min="14342" max="14344" width="15.42578125" style="87" customWidth="1"/>
    <col min="14345" max="14345" width="14.140625" style="87" bestFit="1" customWidth="1"/>
    <col min="14346" max="14592" width="9.140625" style="87"/>
    <col min="14593" max="14593" width="4" style="87" bestFit="1" customWidth="1"/>
    <col min="14594" max="14594" width="10.7109375" style="87" customWidth="1"/>
    <col min="14595" max="14595" width="14.140625" style="87" customWidth="1"/>
    <col min="14596" max="14596" width="25" style="87" customWidth="1"/>
    <col min="14597" max="14597" width="17.85546875" style="87" bestFit="1" customWidth="1"/>
    <col min="14598" max="14600" width="15.42578125" style="87" customWidth="1"/>
    <col min="14601" max="14601" width="14.140625" style="87" bestFit="1" customWidth="1"/>
    <col min="14602" max="14848" width="9.140625" style="87"/>
    <col min="14849" max="14849" width="4" style="87" bestFit="1" customWidth="1"/>
    <col min="14850" max="14850" width="10.7109375" style="87" customWidth="1"/>
    <col min="14851" max="14851" width="14.140625" style="87" customWidth="1"/>
    <col min="14852" max="14852" width="25" style="87" customWidth="1"/>
    <col min="14853" max="14853" width="17.85546875" style="87" bestFit="1" customWidth="1"/>
    <col min="14854" max="14856" width="15.42578125" style="87" customWidth="1"/>
    <col min="14857" max="14857" width="14.140625" style="87" bestFit="1" customWidth="1"/>
    <col min="14858" max="15104" width="9.140625" style="87"/>
    <col min="15105" max="15105" width="4" style="87" bestFit="1" customWidth="1"/>
    <col min="15106" max="15106" width="10.7109375" style="87" customWidth="1"/>
    <col min="15107" max="15107" width="14.140625" style="87" customWidth="1"/>
    <col min="15108" max="15108" width="25" style="87" customWidth="1"/>
    <col min="15109" max="15109" width="17.85546875" style="87" bestFit="1" customWidth="1"/>
    <col min="15110" max="15112" width="15.42578125" style="87" customWidth="1"/>
    <col min="15113" max="15113" width="14.140625" style="87" bestFit="1" customWidth="1"/>
    <col min="15114" max="15360" width="9.140625" style="87"/>
    <col min="15361" max="15361" width="4" style="87" bestFit="1" customWidth="1"/>
    <col min="15362" max="15362" width="10.7109375" style="87" customWidth="1"/>
    <col min="15363" max="15363" width="14.140625" style="87" customWidth="1"/>
    <col min="15364" max="15364" width="25" style="87" customWidth="1"/>
    <col min="15365" max="15365" width="17.85546875" style="87" bestFit="1" customWidth="1"/>
    <col min="15366" max="15368" width="15.42578125" style="87" customWidth="1"/>
    <col min="15369" max="15369" width="14.140625" style="87" bestFit="1" customWidth="1"/>
    <col min="15370" max="15616" width="9.140625" style="87"/>
    <col min="15617" max="15617" width="4" style="87" bestFit="1" customWidth="1"/>
    <col min="15618" max="15618" width="10.7109375" style="87" customWidth="1"/>
    <col min="15619" max="15619" width="14.140625" style="87" customWidth="1"/>
    <col min="15620" max="15620" width="25" style="87" customWidth="1"/>
    <col min="15621" max="15621" width="17.85546875" style="87" bestFit="1" customWidth="1"/>
    <col min="15622" max="15624" width="15.42578125" style="87" customWidth="1"/>
    <col min="15625" max="15625" width="14.140625" style="87" bestFit="1" customWidth="1"/>
    <col min="15626" max="15872" width="9.140625" style="87"/>
    <col min="15873" max="15873" width="4" style="87" bestFit="1" customWidth="1"/>
    <col min="15874" max="15874" width="10.7109375" style="87" customWidth="1"/>
    <col min="15875" max="15875" width="14.140625" style="87" customWidth="1"/>
    <col min="15876" max="15876" width="25" style="87" customWidth="1"/>
    <col min="15877" max="15877" width="17.85546875" style="87" bestFit="1" customWidth="1"/>
    <col min="15878" max="15880" width="15.42578125" style="87" customWidth="1"/>
    <col min="15881" max="15881" width="14.140625" style="87" bestFit="1" customWidth="1"/>
    <col min="15882" max="16128" width="9.140625" style="87"/>
    <col min="16129" max="16129" width="4" style="87" bestFit="1" customWidth="1"/>
    <col min="16130" max="16130" width="10.7109375" style="87" customWidth="1"/>
    <col min="16131" max="16131" width="14.140625" style="87" customWidth="1"/>
    <col min="16132" max="16132" width="25" style="87" customWidth="1"/>
    <col min="16133" max="16133" width="17.85546875" style="87" bestFit="1" customWidth="1"/>
    <col min="16134" max="16136" width="15.42578125" style="87" customWidth="1"/>
    <col min="16137" max="16137" width="14.140625" style="87" bestFit="1" customWidth="1"/>
    <col min="16138" max="16384" width="9.140625" style="87"/>
  </cols>
  <sheetData>
    <row r="1" spans="1:11" ht="18">
      <c r="A1" s="327" t="str">
        <f>'010'!A1</f>
        <v>Q-1 (July-Sept-25)</v>
      </c>
      <c r="B1" s="327"/>
      <c r="C1" s="327"/>
      <c r="D1" s="327"/>
      <c r="E1" s="327"/>
      <c r="F1" s="327"/>
      <c r="G1" s="327"/>
      <c r="H1" s="327"/>
    </row>
    <row r="2" spans="1:11" ht="18">
      <c r="A2" s="346" t="str">
        <f>'011'!A2</f>
        <v>Year: 2025-26</v>
      </c>
      <c r="B2" s="346"/>
      <c r="C2" s="346"/>
      <c r="D2" s="346"/>
      <c r="E2" s="346"/>
      <c r="F2" s="346"/>
      <c r="G2" s="346"/>
      <c r="H2" s="346"/>
    </row>
    <row r="3" spans="1:11" ht="18">
      <c r="A3" s="345" t="s">
        <v>642</v>
      </c>
      <c r="B3" s="345"/>
      <c r="C3" s="345"/>
      <c r="D3" s="345"/>
      <c r="E3" s="345"/>
      <c r="F3" s="345"/>
      <c r="G3" s="345"/>
      <c r="H3" s="345"/>
    </row>
    <row r="4" spans="1:11" ht="170.25" customHeight="1">
      <c r="A4" s="214" t="s">
        <v>643</v>
      </c>
      <c r="B4" s="214" t="s">
        <v>644</v>
      </c>
      <c r="C4" s="214" t="s">
        <v>645</v>
      </c>
      <c r="D4" s="214" t="s">
        <v>646</v>
      </c>
      <c r="E4" s="214" t="s">
        <v>647</v>
      </c>
      <c r="F4" s="214" t="s">
        <v>648</v>
      </c>
      <c r="G4" s="214" t="s">
        <v>649</v>
      </c>
      <c r="H4" s="214" t="s">
        <v>650</v>
      </c>
    </row>
    <row r="5" spans="1:11" s="217" customFormat="1" ht="18">
      <c r="A5" s="215">
        <v>1</v>
      </c>
      <c r="B5" s="216">
        <v>2</v>
      </c>
      <c r="C5" s="216">
        <v>3</v>
      </c>
      <c r="D5" s="216">
        <v>4</v>
      </c>
      <c r="E5" s="216" t="s">
        <v>651</v>
      </c>
      <c r="F5" s="216">
        <v>6</v>
      </c>
      <c r="G5" s="216" t="s">
        <v>652</v>
      </c>
      <c r="H5" s="216" t="s">
        <v>653</v>
      </c>
    </row>
    <row r="6" spans="1:11" ht="35.1" customHeight="1">
      <c r="A6" s="189">
        <v>1</v>
      </c>
      <c r="B6" s="218">
        <f>[27]Maifi!B8</f>
        <v>45839</v>
      </c>
      <c r="C6" s="219">
        <f>[27]Maifi!C8</f>
        <v>53027</v>
      </c>
      <c r="D6" s="220">
        <f>[27]Maifi!D8</f>
        <v>3072343</v>
      </c>
      <c r="E6" s="221">
        <f>[27]Maifi!E8</f>
        <v>162917132261</v>
      </c>
      <c r="F6" s="220">
        <f>[27]Maifi!F8</f>
        <v>3673760</v>
      </c>
      <c r="G6" s="220">
        <f>[27]Maifi!G8</f>
        <v>74602872</v>
      </c>
      <c r="H6" s="222">
        <f>[27]Maifi!H8</f>
        <v>20.309999999999999</v>
      </c>
      <c r="K6" s="220"/>
    </row>
    <row r="7" spans="1:11" ht="35.1" customHeight="1">
      <c r="A7" s="189">
        <v>2</v>
      </c>
      <c r="B7" s="218">
        <f>[27]Maifi!B9</f>
        <v>45870</v>
      </c>
      <c r="C7" s="219">
        <f>[27]Maifi!C9</f>
        <v>60621</v>
      </c>
      <c r="D7" s="220">
        <f>[27]Maifi!D9</f>
        <v>3081886</v>
      </c>
      <c r="E7" s="221">
        <f>[27]Maifi!E9</f>
        <v>186827011206</v>
      </c>
      <c r="F7" s="220">
        <f>[27]Maifi!F9</f>
        <v>3680838</v>
      </c>
      <c r="G7" s="220">
        <f>[27]Maifi!G9</f>
        <v>89355529</v>
      </c>
      <c r="H7" s="222">
        <f>[27]Maifi!H9</f>
        <v>24.28</v>
      </c>
    </row>
    <row r="8" spans="1:11" ht="35.1" customHeight="1">
      <c r="A8" s="189">
        <v>3</v>
      </c>
      <c r="B8" s="218">
        <f>[27]Maifi!B10</f>
        <v>45901</v>
      </c>
      <c r="C8" s="219">
        <f>[27]Maifi!C10</f>
        <v>53327</v>
      </c>
      <c r="D8" s="220">
        <f>[27]Maifi!D10</f>
        <v>3061582</v>
      </c>
      <c r="E8" s="221">
        <f>[27]Maifi!E10</f>
        <v>163264983314</v>
      </c>
      <c r="F8" s="220">
        <f>[27]Maifi!F10</f>
        <v>3687829</v>
      </c>
      <c r="G8" s="220">
        <f>[27]Maifi!G10</f>
        <v>77612665</v>
      </c>
      <c r="H8" s="222">
        <f>[27]Maifi!H10</f>
        <v>21.05</v>
      </c>
    </row>
    <row r="9" spans="1:11" s="226" customFormat="1" ht="35.1" customHeight="1">
      <c r="A9" s="223"/>
      <c r="B9" s="224"/>
      <c r="C9" s="225">
        <f>SUM(C6:C8)</f>
        <v>166975</v>
      </c>
      <c r="D9" s="225">
        <f>SUM(D6:D8)</f>
        <v>9215811</v>
      </c>
      <c r="E9" s="221">
        <f>SUM(E6:E8)</f>
        <v>513009126781</v>
      </c>
      <c r="F9" s="225">
        <f>SUM(F5:F8)</f>
        <v>11042433</v>
      </c>
      <c r="G9" s="225">
        <f>SUM(G5:G8)</f>
        <v>241571066</v>
      </c>
      <c r="H9" s="222">
        <f>G9/F9</f>
        <v>21.876615959544424</v>
      </c>
    </row>
    <row r="10" spans="1:11">
      <c r="E10" s="149"/>
    </row>
    <row r="11" spans="1:11">
      <c r="E11" s="149"/>
    </row>
    <row r="12" spans="1:11">
      <c r="E12" s="149"/>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4" zoomScaleNormal="100" zoomScaleSheetLayoutView="100" workbookViewId="0">
      <selection sqref="A1:F9"/>
    </sheetView>
  </sheetViews>
  <sheetFormatPr defaultRowHeight="14.25"/>
  <cols>
    <col min="1" max="1" width="4" style="87" bestFit="1" customWidth="1"/>
    <col min="2" max="2" width="10.7109375" style="87" customWidth="1"/>
    <col min="3" max="3" width="14.140625" style="87" customWidth="1"/>
    <col min="4" max="4" width="25" style="87" customWidth="1"/>
    <col min="5" max="5" width="17.85546875" style="87" bestFit="1" customWidth="1"/>
    <col min="6" max="6" width="22.28515625" style="87" customWidth="1"/>
    <col min="7" max="7" width="13.7109375" style="87" bestFit="1" customWidth="1"/>
    <col min="8" max="8" width="11.28515625" style="87" bestFit="1" customWidth="1"/>
    <col min="9" max="9" width="13.7109375" style="87" bestFit="1" customWidth="1"/>
    <col min="10" max="256" width="9.140625" style="87"/>
    <col min="257" max="257" width="4" style="87" bestFit="1" customWidth="1"/>
    <col min="258" max="258" width="10.7109375" style="87" customWidth="1"/>
    <col min="259" max="259" width="14.140625" style="87" customWidth="1"/>
    <col min="260" max="260" width="25" style="87" customWidth="1"/>
    <col min="261" max="261" width="17.85546875" style="87" bestFit="1" customWidth="1"/>
    <col min="262" max="262" width="22.28515625" style="87" customWidth="1"/>
    <col min="263" max="263" width="13.7109375" style="87" bestFit="1" customWidth="1"/>
    <col min="264" max="264" width="11.28515625" style="87" bestFit="1" customWidth="1"/>
    <col min="265" max="265" width="13.7109375" style="87" bestFit="1" customWidth="1"/>
    <col min="266" max="512" width="9.140625" style="87"/>
    <col min="513" max="513" width="4" style="87" bestFit="1" customWidth="1"/>
    <col min="514" max="514" width="10.7109375" style="87" customWidth="1"/>
    <col min="515" max="515" width="14.140625" style="87" customWidth="1"/>
    <col min="516" max="516" width="25" style="87" customWidth="1"/>
    <col min="517" max="517" width="17.85546875" style="87" bestFit="1" customWidth="1"/>
    <col min="518" max="518" width="22.28515625" style="87" customWidth="1"/>
    <col min="519" max="519" width="13.7109375" style="87" bestFit="1" customWidth="1"/>
    <col min="520" max="520" width="11.28515625" style="87" bestFit="1" customWidth="1"/>
    <col min="521" max="521" width="13.7109375" style="87" bestFit="1" customWidth="1"/>
    <col min="522" max="768" width="9.140625" style="87"/>
    <col min="769" max="769" width="4" style="87" bestFit="1" customWidth="1"/>
    <col min="770" max="770" width="10.7109375" style="87" customWidth="1"/>
    <col min="771" max="771" width="14.140625" style="87" customWidth="1"/>
    <col min="772" max="772" width="25" style="87" customWidth="1"/>
    <col min="773" max="773" width="17.85546875" style="87" bestFit="1" customWidth="1"/>
    <col min="774" max="774" width="22.28515625" style="87" customWidth="1"/>
    <col min="775" max="775" width="13.7109375" style="87" bestFit="1" customWidth="1"/>
    <col min="776" max="776" width="11.28515625" style="87" bestFit="1" customWidth="1"/>
    <col min="777" max="777" width="13.7109375" style="87" bestFit="1" customWidth="1"/>
    <col min="778" max="1024" width="9.140625" style="87"/>
    <col min="1025" max="1025" width="4" style="87" bestFit="1" customWidth="1"/>
    <col min="1026" max="1026" width="10.7109375" style="87" customWidth="1"/>
    <col min="1027" max="1027" width="14.140625" style="87" customWidth="1"/>
    <col min="1028" max="1028" width="25" style="87" customWidth="1"/>
    <col min="1029" max="1029" width="17.85546875" style="87" bestFit="1" customWidth="1"/>
    <col min="1030" max="1030" width="22.28515625" style="87" customWidth="1"/>
    <col min="1031" max="1031" width="13.7109375" style="87" bestFit="1" customWidth="1"/>
    <col min="1032" max="1032" width="11.28515625" style="87" bestFit="1" customWidth="1"/>
    <col min="1033" max="1033" width="13.7109375" style="87" bestFit="1" customWidth="1"/>
    <col min="1034" max="1280" width="9.140625" style="87"/>
    <col min="1281" max="1281" width="4" style="87" bestFit="1" customWidth="1"/>
    <col min="1282" max="1282" width="10.7109375" style="87" customWidth="1"/>
    <col min="1283" max="1283" width="14.140625" style="87" customWidth="1"/>
    <col min="1284" max="1284" width="25" style="87" customWidth="1"/>
    <col min="1285" max="1285" width="17.85546875" style="87" bestFit="1" customWidth="1"/>
    <col min="1286" max="1286" width="22.28515625" style="87" customWidth="1"/>
    <col min="1287" max="1287" width="13.7109375" style="87" bestFit="1" customWidth="1"/>
    <col min="1288" max="1288" width="11.28515625" style="87" bestFit="1" customWidth="1"/>
    <col min="1289" max="1289" width="13.7109375" style="87" bestFit="1" customWidth="1"/>
    <col min="1290" max="1536" width="9.140625" style="87"/>
    <col min="1537" max="1537" width="4" style="87" bestFit="1" customWidth="1"/>
    <col min="1538" max="1538" width="10.7109375" style="87" customWidth="1"/>
    <col min="1539" max="1539" width="14.140625" style="87" customWidth="1"/>
    <col min="1540" max="1540" width="25" style="87" customWidth="1"/>
    <col min="1541" max="1541" width="17.85546875" style="87" bestFit="1" customWidth="1"/>
    <col min="1542" max="1542" width="22.28515625" style="87" customWidth="1"/>
    <col min="1543" max="1543" width="13.7109375" style="87" bestFit="1" customWidth="1"/>
    <col min="1544" max="1544" width="11.28515625" style="87" bestFit="1" customWidth="1"/>
    <col min="1545" max="1545" width="13.7109375" style="87" bestFit="1" customWidth="1"/>
    <col min="1546" max="1792" width="9.140625" style="87"/>
    <col min="1793" max="1793" width="4" style="87" bestFit="1" customWidth="1"/>
    <col min="1794" max="1794" width="10.7109375" style="87" customWidth="1"/>
    <col min="1795" max="1795" width="14.140625" style="87" customWidth="1"/>
    <col min="1796" max="1796" width="25" style="87" customWidth="1"/>
    <col min="1797" max="1797" width="17.85546875" style="87" bestFit="1" customWidth="1"/>
    <col min="1798" max="1798" width="22.28515625" style="87" customWidth="1"/>
    <col min="1799" max="1799" width="13.7109375" style="87" bestFit="1" customWidth="1"/>
    <col min="1800" max="1800" width="11.28515625" style="87" bestFit="1" customWidth="1"/>
    <col min="1801" max="1801" width="13.7109375" style="87" bestFit="1" customWidth="1"/>
    <col min="1802" max="2048" width="9.140625" style="87"/>
    <col min="2049" max="2049" width="4" style="87" bestFit="1" customWidth="1"/>
    <col min="2050" max="2050" width="10.7109375" style="87" customWidth="1"/>
    <col min="2051" max="2051" width="14.140625" style="87" customWidth="1"/>
    <col min="2052" max="2052" width="25" style="87" customWidth="1"/>
    <col min="2053" max="2053" width="17.85546875" style="87" bestFit="1" customWidth="1"/>
    <col min="2054" max="2054" width="22.28515625" style="87" customWidth="1"/>
    <col min="2055" max="2055" width="13.7109375" style="87" bestFit="1" customWidth="1"/>
    <col min="2056" max="2056" width="11.28515625" style="87" bestFit="1" customWidth="1"/>
    <col min="2057" max="2057" width="13.7109375" style="87" bestFit="1" customWidth="1"/>
    <col min="2058" max="2304" width="9.140625" style="87"/>
    <col min="2305" max="2305" width="4" style="87" bestFit="1" customWidth="1"/>
    <col min="2306" max="2306" width="10.7109375" style="87" customWidth="1"/>
    <col min="2307" max="2307" width="14.140625" style="87" customWidth="1"/>
    <col min="2308" max="2308" width="25" style="87" customWidth="1"/>
    <col min="2309" max="2309" width="17.85546875" style="87" bestFit="1" customWidth="1"/>
    <col min="2310" max="2310" width="22.28515625" style="87" customWidth="1"/>
    <col min="2311" max="2311" width="13.7109375" style="87" bestFit="1" customWidth="1"/>
    <col min="2312" max="2312" width="11.28515625" style="87" bestFit="1" customWidth="1"/>
    <col min="2313" max="2313" width="13.7109375" style="87" bestFit="1" customWidth="1"/>
    <col min="2314" max="2560" width="9.140625" style="87"/>
    <col min="2561" max="2561" width="4" style="87" bestFit="1" customWidth="1"/>
    <col min="2562" max="2562" width="10.7109375" style="87" customWidth="1"/>
    <col min="2563" max="2563" width="14.140625" style="87" customWidth="1"/>
    <col min="2564" max="2564" width="25" style="87" customWidth="1"/>
    <col min="2565" max="2565" width="17.85546875" style="87" bestFit="1" customWidth="1"/>
    <col min="2566" max="2566" width="22.28515625" style="87" customWidth="1"/>
    <col min="2567" max="2567" width="13.7109375" style="87" bestFit="1" customWidth="1"/>
    <col min="2568" max="2568" width="11.28515625" style="87" bestFit="1" customWidth="1"/>
    <col min="2569" max="2569" width="13.7109375" style="87" bestFit="1" customWidth="1"/>
    <col min="2570" max="2816" width="9.140625" style="87"/>
    <col min="2817" max="2817" width="4" style="87" bestFit="1" customWidth="1"/>
    <col min="2818" max="2818" width="10.7109375" style="87" customWidth="1"/>
    <col min="2819" max="2819" width="14.140625" style="87" customWidth="1"/>
    <col min="2820" max="2820" width="25" style="87" customWidth="1"/>
    <col min="2821" max="2821" width="17.85546875" style="87" bestFit="1" customWidth="1"/>
    <col min="2822" max="2822" width="22.28515625" style="87" customWidth="1"/>
    <col min="2823" max="2823" width="13.7109375" style="87" bestFit="1" customWidth="1"/>
    <col min="2824" max="2824" width="11.28515625" style="87" bestFit="1" customWidth="1"/>
    <col min="2825" max="2825" width="13.7109375" style="87" bestFit="1" customWidth="1"/>
    <col min="2826" max="3072" width="9.140625" style="87"/>
    <col min="3073" max="3073" width="4" style="87" bestFit="1" customWidth="1"/>
    <col min="3074" max="3074" width="10.7109375" style="87" customWidth="1"/>
    <col min="3075" max="3075" width="14.140625" style="87" customWidth="1"/>
    <col min="3076" max="3076" width="25" style="87" customWidth="1"/>
    <col min="3077" max="3077" width="17.85546875" style="87" bestFit="1" customWidth="1"/>
    <col min="3078" max="3078" width="22.28515625" style="87" customWidth="1"/>
    <col min="3079" max="3079" width="13.7109375" style="87" bestFit="1" customWidth="1"/>
    <col min="3080" max="3080" width="11.28515625" style="87" bestFit="1" customWidth="1"/>
    <col min="3081" max="3081" width="13.7109375" style="87" bestFit="1" customWidth="1"/>
    <col min="3082" max="3328" width="9.140625" style="87"/>
    <col min="3329" max="3329" width="4" style="87" bestFit="1" customWidth="1"/>
    <col min="3330" max="3330" width="10.7109375" style="87" customWidth="1"/>
    <col min="3331" max="3331" width="14.140625" style="87" customWidth="1"/>
    <col min="3332" max="3332" width="25" style="87" customWidth="1"/>
    <col min="3333" max="3333" width="17.85546875" style="87" bestFit="1" customWidth="1"/>
    <col min="3334" max="3334" width="22.28515625" style="87" customWidth="1"/>
    <col min="3335" max="3335" width="13.7109375" style="87" bestFit="1" customWidth="1"/>
    <col min="3336" max="3336" width="11.28515625" style="87" bestFit="1" customWidth="1"/>
    <col min="3337" max="3337" width="13.7109375" style="87" bestFit="1" customWidth="1"/>
    <col min="3338" max="3584" width="9.140625" style="87"/>
    <col min="3585" max="3585" width="4" style="87" bestFit="1" customWidth="1"/>
    <col min="3586" max="3586" width="10.7109375" style="87" customWidth="1"/>
    <col min="3587" max="3587" width="14.140625" style="87" customWidth="1"/>
    <col min="3588" max="3588" width="25" style="87" customWidth="1"/>
    <col min="3589" max="3589" width="17.85546875" style="87" bestFit="1" customWidth="1"/>
    <col min="3590" max="3590" width="22.28515625" style="87" customWidth="1"/>
    <col min="3591" max="3591" width="13.7109375" style="87" bestFit="1" customWidth="1"/>
    <col min="3592" max="3592" width="11.28515625" style="87" bestFit="1" customWidth="1"/>
    <col min="3593" max="3593" width="13.7109375" style="87" bestFit="1" customWidth="1"/>
    <col min="3594" max="3840" width="9.140625" style="87"/>
    <col min="3841" max="3841" width="4" style="87" bestFit="1" customWidth="1"/>
    <col min="3842" max="3842" width="10.7109375" style="87" customWidth="1"/>
    <col min="3843" max="3843" width="14.140625" style="87" customWidth="1"/>
    <col min="3844" max="3844" width="25" style="87" customWidth="1"/>
    <col min="3845" max="3845" width="17.85546875" style="87" bestFit="1" customWidth="1"/>
    <col min="3846" max="3846" width="22.28515625" style="87" customWidth="1"/>
    <col min="3847" max="3847" width="13.7109375" style="87" bestFit="1" customWidth="1"/>
    <col min="3848" max="3848" width="11.28515625" style="87" bestFit="1" customWidth="1"/>
    <col min="3849" max="3849" width="13.7109375" style="87" bestFit="1" customWidth="1"/>
    <col min="3850" max="4096" width="9.140625" style="87"/>
    <col min="4097" max="4097" width="4" style="87" bestFit="1" customWidth="1"/>
    <col min="4098" max="4098" width="10.7109375" style="87" customWidth="1"/>
    <col min="4099" max="4099" width="14.140625" style="87" customWidth="1"/>
    <col min="4100" max="4100" width="25" style="87" customWidth="1"/>
    <col min="4101" max="4101" width="17.85546875" style="87" bestFit="1" customWidth="1"/>
    <col min="4102" max="4102" width="22.28515625" style="87" customWidth="1"/>
    <col min="4103" max="4103" width="13.7109375" style="87" bestFit="1" customWidth="1"/>
    <col min="4104" max="4104" width="11.28515625" style="87" bestFit="1" customWidth="1"/>
    <col min="4105" max="4105" width="13.7109375" style="87" bestFit="1" customWidth="1"/>
    <col min="4106" max="4352" width="9.140625" style="87"/>
    <col min="4353" max="4353" width="4" style="87" bestFit="1" customWidth="1"/>
    <col min="4354" max="4354" width="10.7109375" style="87" customWidth="1"/>
    <col min="4355" max="4355" width="14.140625" style="87" customWidth="1"/>
    <col min="4356" max="4356" width="25" style="87" customWidth="1"/>
    <col min="4357" max="4357" width="17.85546875" style="87" bestFit="1" customWidth="1"/>
    <col min="4358" max="4358" width="22.28515625" style="87" customWidth="1"/>
    <col min="4359" max="4359" width="13.7109375" style="87" bestFit="1" customWidth="1"/>
    <col min="4360" max="4360" width="11.28515625" style="87" bestFit="1" customWidth="1"/>
    <col min="4361" max="4361" width="13.7109375" style="87" bestFit="1" customWidth="1"/>
    <col min="4362" max="4608" width="9.140625" style="87"/>
    <col min="4609" max="4609" width="4" style="87" bestFit="1" customWidth="1"/>
    <col min="4610" max="4610" width="10.7109375" style="87" customWidth="1"/>
    <col min="4611" max="4611" width="14.140625" style="87" customWidth="1"/>
    <col min="4612" max="4612" width="25" style="87" customWidth="1"/>
    <col min="4613" max="4613" width="17.85546875" style="87" bestFit="1" customWidth="1"/>
    <col min="4614" max="4614" width="22.28515625" style="87" customWidth="1"/>
    <col min="4615" max="4615" width="13.7109375" style="87" bestFit="1" customWidth="1"/>
    <col min="4616" max="4616" width="11.28515625" style="87" bestFit="1" customWidth="1"/>
    <col min="4617" max="4617" width="13.7109375" style="87" bestFit="1" customWidth="1"/>
    <col min="4618" max="4864" width="9.140625" style="87"/>
    <col min="4865" max="4865" width="4" style="87" bestFit="1" customWidth="1"/>
    <col min="4866" max="4866" width="10.7109375" style="87" customWidth="1"/>
    <col min="4867" max="4867" width="14.140625" style="87" customWidth="1"/>
    <col min="4868" max="4868" width="25" style="87" customWidth="1"/>
    <col min="4869" max="4869" width="17.85546875" style="87" bestFit="1" customWidth="1"/>
    <col min="4870" max="4870" width="22.28515625" style="87" customWidth="1"/>
    <col min="4871" max="4871" width="13.7109375" style="87" bestFit="1" customWidth="1"/>
    <col min="4872" max="4872" width="11.28515625" style="87" bestFit="1" customWidth="1"/>
    <col min="4873" max="4873" width="13.7109375" style="87" bestFit="1" customWidth="1"/>
    <col min="4874" max="5120" width="9.140625" style="87"/>
    <col min="5121" max="5121" width="4" style="87" bestFit="1" customWidth="1"/>
    <col min="5122" max="5122" width="10.7109375" style="87" customWidth="1"/>
    <col min="5123" max="5123" width="14.140625" style="87" customWidth="1"/>
    <col min="5124" max="5124" width="25" style="87" customWidth="1"/>
    <col min="5125" max="5125" width="17.85546875" style="87" bestFit="1" customWidth="1"/>
    <col min="5126" max="5126" width="22.28515625" style="87" customWidth="1"/>
    <col min="5127" max="5127" width="13.7109375" style="87" bestFit="1" customWidth="1"/>
    <col min="5128" max="5128" width="11.28515625" style="87" bestFit="1" customWidth="1"/>
    <col min="5129" max="5129" width="13.7109375" style="87" bestFit="1" customWidth="1"/>
    <col min="5130" max="5376" width="9.140625" style="87"/>
    <col min="5377" max="5377" width="4" style="87" bestFit="1" customWidth="1"/>
    <col min="5378" max="5378" width="10.7109375" style="87" customWidth="1"/>
    <col min="5379" max="5379" width="14.140625" style="87" customWidth="1"/>
    <col min="5380" max="5380" width="25" style="87" customWidth="1"/>
    <col min="5381" max="5381" width="17.85546875" style="87" bestFit="1" customWidth="1"/>
    <col min="5382" max="5382" width="22.28515625" style="87" customWidth="1"/>
    <col min="5383" max="5383" width="13.7109375" style="87" bestFit="1" customWidth="1"/>
    <col min="5384" max="5384" width="11.28515625" style="87" bestFit="1" customWidth="1"/>
    <col min="5385" max="5385" width="13.7109375" style="87" bestFit="1" customWidth="1"/>
    <col min="5386" max="5632" width="9.140625" style="87"/>
    <col min="5633" max="5633" width="4" style="87" bestFit="1" customWidth="1"/>
    <col min="5634" max="5634" width="10.7109375" style="87" customWidth="1"/>
    <col min="5635" max="5635" width="14.140625" style="87" customWidth="1"/>
    <col min="5636" max="5636" width="25" style="87" customWidth="1"/>
    <col min="5637" max="5637" width="17.85546875" style="87" bestFit="1" customWidth="1"/>
    <col min="5638" max="5638" width="22.28515625" style="87" customWidth="1"/>
    <col min="5639" max="5639" width="13.7109375" style="87" bestFit="1" customWidth="1"/>
    <col min="5640" max="5640" width="11.28515625" style="87" bestFit="1" customWidth="1"/>
    <col min="5641" max="5641" width="13.7109375" style="87" bestFit="1" customWidth="1"/>
    <col min="5642" max="5888" width="9.140625" style="87"/>
    <col min="5889" max="5889" width="4" style="87" bestFit="1" customWidth="1"/>
    <col min="5890" max="5890" width="10.7109375" style="87" customWidth="1"/>
    <col min="5891" max="5891" width="14.140625" style="87" customWidth="1"/>
    <col min="5892" max="5892" width="25" style="87" customWidth="1"/>
    <col min="5893" max="5893" width="17.85546875" style="87" bestFit="1" customWidth="1"/>
    <col min="5894" max="5894" width="22.28515625" style="87" customWidth="1"/>
    <col min="5895" max="5895" width="13.7109375" style="87" bestFit="1" customWidth="1"/>
    <col min="5896" max="5896" width="11.28515625" style="87" bestFit="1" customWidth="1"/>
    <col min="5897" max="5897" width="13.7109375" style="87" bestFit="1" customWidth="1"/>
    <col min="5898" max="6144" width="9.140625" style="87"/>
    <col min="6145" max="6145" width="4" style="87" bestFit="1" customWidth="1"/>
    <col min="6146" max="6146" width="10.7109375" style="87" customWidth="1"/>
    <col min="6147" max="6147" width="14.140625" style="87" customWidth="1"/>
    <col min="6148" max="6148" width="25" style="87" customWidth="1"/>
    <col min="6149" max="6149" width="17.85546875" style="87" bestFit="1" customWidth="1"/>
    <col min="6150" max="6150" width="22.28515625" style="87" customWidth="1"/>
    <col min="6151" max="6151" width="13.7109375" style="87" bestFit="1" customWidth="1"/>
    <col min="6152" max="6152" width="11.28515625" style="87" bestFit="1" customWidth="1"/>
    <col min="6153" max="6153" width="13.7109375" style="87" bestFit="1" customWidth="1"/>
    <col min="6154" max="6400" width="9.140625" style="87"/>
    <col min="6401" max="6401" width="4" style="87" bestFit="1" customWidth="1"/>
    <col min="6402" max="6402" width="10.7109375" style="87" customWidth="1"/>
    <col min="6403" max="6403" width="14.140625" style="87" customWidth="1"/>
    <col min="6404" max="6404" width="25" style="87" customWidth="1"/>
    <col min="6405" max="6405" width="17.85546875" style="87" bestFit="1" customWidth="1"/>
    <col min="6406" max="6406" width="22.28515625" style="87" customWidth="1"/>
    <col min="6407" max="6407" width="13.7109375" style="87" bestFit="1" customWidth="1"/>
    <col min="6408" max="6408" width="11.28515625" style="87" bestFit="1" customWidth="1"/>
    <col min="6409" max="6409" width="13.7109375" style="87" bestFit="1" customWidth="1"/>
    <col min="6410" max="6656" width="9.140625" style="87"/>
    <col min="6657" max="6657" width="4" style="87" bestFit="1" customWidth="1"/>
    <col min="6658" max="6658" width="10.7109375" style="87" customWidth="1"/>
    <col min="6659" max="6659" width="14.140625" style="87" customWidth="1"/>
    <col min="6660" max="6660" width="25" style="87" customWidth="1"/>
    <col min="6661" max="6661" width="17.85546875" style="87" bestFit="1" customWidth="1"/>
    <col min="6662" max="6662" width="22.28515625" style="87" customWidth="1"/>
    <col min="6663" max="6663" width="13.7109375" style="87" bestFit="1" customWidth="1"/>
    <col min="6664" max="6664" width="11.28515625" style="87" bestFit="1" customWidth="1"/>
    <col min="6665" max="6665" width="13.7109375" style="87" bestFit="1" customWidth="1"/>
    <col min="6666" max="6912" width="9.140625" style="87"/>
    <col min="6913" max="6913" width="4" style="87" bestFit="1" customWidth="1"/>
    <col min="6914" max="6914" width="10.7109375" style="87" customWidth="1"/>
    <col min="6915" max="6915" width="14.140625" style="87" customWidth="1"/>
    <col min="6916" max="6916" width="25" style="87" customWidth="1"/>
    <col min="6917" max="6917" width="17.85546875" style="87" bestFit="1" customWidth="1"/>
    <col min="6918" max="6918" width="22.28515625" style="87" customWidth="1"/>
    <col min="6919" max="6919" width="13.7109375" style="87" bestFit="1" customWidth="1"/>
    <col min="6920" max="6920" width="11.28515625" style="87" bestFit="1" customWidth="1"/>
    <col min="6921" max="6921" width="13.7109375" style="87" bestFit="1" customWidth="1"/>
    <col min="6922" max="7168" width="9.140625" style="87"/>
    <col min="7169" max="7169" width="4" style="87" bestFit="1" customWidth="1"/>
    <col min="7170" max="7170" width="10.7109375" style="87" customWidth="1"/>
    <col min="7171" max="7171" width="14.140625" style="87" customWidth="1"/>
    <col min="7172" max="7172" width="25" style="87" customWidth="1"/>
    <col min="7173" max="7173" width="17.85546875" style="87" bestFit="1" customWidth="1"/>
    <col min="7174" max="7174" width="22.28515625" style="87" customWidth="1"/>
    <col min="7175" max="7175" width="13.7109375" style="87" bestFit="1" customWidth="1"/>
    <col min="7176" max="7176" width="11.28515625" style="87" bestFit="1" customWidth="1"/>
    <col min="7177" max="7177" width="13.7109375" style="87" bestFit="1" customWidth="1"/>
    <col min="7178" max="7424" width="9.140625" style="87"/>
    <col min="7425" max="7425" width="4" style="87" bestFit="1" customWidth="1"/>
    <col min="7426" max="7426" width="10.7109375" style="87" customWidth="1"/>
    <col min="7427" max="7427" width="14.140625" style="87" customWidth="1"/>
    <col min="7428" max="7428" width="25" style="87" customWidth="1"/>
    <col min="7429" max="7429" width="17.85546875" style="87" bestFit="1" customWidth="1"/>
    <col min="7430" max="7430" width="22.28515625" style="87" customWidth="1"/>
    <col min="7431" max="7431" width="13.7109375" style="87" bestFit="1" customWidth="1"/>
    <col min="7432" max="7432" width="11.28515625" style="87" bestFit="1" customWidth="1"/>
    <col min="7433" max="7433" width="13.7109375" style="87" bestFit="1" customWidth="1"/>
    <col min="7434" max="7680" width="9.140625" style="87"/>
    <col min="7681" max="7681" width="4" style="87" bestFit="1" customWidth="1"/>
    <col min="7682" max="7682" width="10.7109375" style="87" customWidth="1"/>
    <col min="7683" max="7683" width="14.140625" style="87" customWidth="1"/>
    <col min="7684" max="7684" width="25" style="87" customWidth="1"/>
    <col min="7685" max="7685" width="17.85546875" style="87" bestFit="1" customWidth="1"/>
    <col min="7686" max="7686" width="22.28515625" style="87" customWidth="1"/>
    <col min="7687" max="7687" width="13.7109375" style="87" bestFit="1" customWidth="1"/>
    <col min="7688" max="7688" width="11.28515625" style="87" bestFit="1" customWidth="1"/>
    <col min="7689" max="7689" width="13.7109375" style="87" bestFit="1" customWidth="1"/>
    <col min="7690" max="7936" width="9.140625" style="87"/>
    <col min="7937" max="7937" width="4" style="87" bestFit="1" customWidth="1"/>
    <col min="7938" max="7938" width="10.7109375" style="87" customWidth="1"/>
    <col min="7939" max="7939" width="14.140625" style="87" customWidth="1"/>
    <col min="7940" max="7940" width="25" style="87" customWidth="1"/>
    <col min="7941" max="7941" width="17.85546875" style="87" bestFit="1" customWidth="1"/>
    <col min="7942" max="7942" width="22.28515625" style="87" customWidth="1"/>
    <col min="7943" max="7943" width="13.7109375" style="87" bestFit="1" customWidth="1"/>
    <col min="7944" max="7944" width="11.28515625" style="87" bestFit="1" customWidth="1"/>
    <col min="7945" max="7945" width="13.7109375" style="87" bestFit="1" customWidth="1"/>
    <col min="7946" max="8192" width="9.140625" style="87"/>
    <col min="8193" max="8193" width="4" style="87" bestFit="1" customWidth="1"/>
    <col min="8194" max="8194" width="10.7109375" style="87" customWidth="1"/>
    <col min="8195" max="8195" width="14.140625" style="87" customWidth="1"/>
    <col min="8196" max="8196" width="25" style="87" customWidth="1"/>
    <col min="8197" max="8197" width="17.85546875" style="87" bestFit="1" customWidth="1"/>
    <col min="8198" max="8198" width="22.28515625" style="87" customWidth="1"/>
    <col min="8199" max="8199" width="13.7109375" style="87" bestFit="1" customWidth="1"/>
    <col min="8200" max="8200" width="11.28515625" style="87" bestFit="1" customWidth="1"/>
    <col min="8201" max="8201" width="13.7109375" style="87" bestFit="1" customWidth="1"/>
    <col min="8202" max="8448" width="9.140625" style="87"/>
    <col min="8449" max="8449" width="4" style="87" bestFit="1" customWidth="1"/>
    <col min="8450" max="8450" width="10.7109375" style="87" customWidth="1"/>
    <col min="8451" max="8451" width="14.140625" style="87" customWidth="1"/>
    <col min="8452" max="8452" width="25" style="87" customWidth="1"/>
    <col min="8453" max="8453" width="17.85546875" style="87" bestFit="1" customWidth="1"/>
    <col min="8454" max="8454" width="22.28515625" style="87" customWidth="1"/>
    <col min="8455" max="8455" width="13.7109375" style="87" bestFit="1" customWidth="1"/>
    <col min="8456" max="8456" width="11.28515625" style="87" bestFit="1" customWidth="1"/>
    <col min="8457" max="8457" width="13.7109375" style="87" bestFit="1" customWidth="1"/>
    <col min="8458" max="8704" width="9.140625" style="87"/>
    <col min="8705" max="8705" width="4" style="87" bestFit="1" customWidth="1"/>
    <col min="8706" max="8706" width="10.7109375" style="87" customWidth="1"/>
    <col min="8707" max="8707" width="14.140625" style="87" customWidth="1"/>
    <col min="8708" max="8708" width="25" style="87" customWidth="1"/>
    <col min="8709" max="8709" width="17.85546875" style="87" bestFit="1" customWidth="1"/>
    <col min="8710" max="8710" width="22.28515625" style="87" customWidth="1"/>
    <col min="8711" max="8711" width="13.7109375" style="87" bestFit="1" customWidth="1"/>
    <col min="8712" max="8712" width="11.28515625" style="87" bestFit="1" customWidth="1"/>
    <col min="8713" max="8713" width="13.7109375" style="87" bestFit="1" customWidth="1"/>
    <col min="8714" max="8960" width="9.140625" style="87"/>
    <col min="8961" max="8961" width="4" style="87" bestFit="1" customWidth="1"/>
    <col min="8962" max="8962" width="10.7109375" style="87" customWidth="1"/>
    <col min="8963" max="8963" width="14.140625" style="87" customWidth="1"/>
    <col min="8964" max="8964" width="25" style="87" customWidth="1"/>
    <col min="8965" max="8965" width="17.85546875" style="87" bestFit="1" customWidth="1"/>
    <col min="8966" max="8966" width="22.28515625" style="87" customWidth="1"/>
    <col min="8967" max="8967" width="13.7109375" style="87" bestFit="1" customWidth="1"/>
    <col min="8968" max="8968" width="11.28515625" style="87" bestFit="1" customWidth="1"/>
    <col min="8969" max="8969" width="13.7109375" style="87" bestFit="1" customWidth="1"/>
    <col min="8970" max="9216" width="9.140625" style="87"/>
    <col min="9217" max="9217" width="4" style="87" bestFit="1" customWidth="1"/>
    <col min="9218" max="9218" width="10.7109375" style="87" customWidth="1"/>
    <col min="9219" max="9219" width="14.140625" style="87" customWidth="1"/>
    <col min="9220" max="9220" width="25" style="87" customWidth="1"/>
    <col min="9221" max="9221" width="17.85546875" style="87" bestFit="1" customWidth="1"/>
    <col min="9222" max="9222" width="22.28515625" style="87" customWidth="1"/>
    <col min="9223" max="9223" width="13.7109375" style="87" bestFit="1" customWidth="1"/>
    <col min="9224" max="9224" width="11.28515625" style="87" bestFit="1" customWidth="1"/>
    <col min="9225" max="9225" width="13.7109375" style="87" bestFit="1" customWidth="1"/>
    <col min="9226" max="9472" width="9.140625" style="87"/>
    <col min="9473" max="9473" width="4" style="87" bestFit="1" customWidth="1"/>
    <col min="9474" max="9474" width="10.7109375" style="87" customWidth="1"/>
    <col min="9475" max="9475" width="14.140625" style="87" customWidth="1"/>
    <col min="9476" max="9476" width="25" style="87" customWidth="1"/>
    <col min="9477" max="9477" width="17.85546875" style="87" bestFit="1" customWidth="1"/>
    <col min="9478" max="9478" width="22.28515625" style="87" customWidth="1"/>
    <col min="9479" max="9479" width="13.7109375" style="87" bestFit="1" customWidth="1"/>
    <col min="9480" max="9480" width="11.28515625" style="87" bestFit="1" customWidth="1"/>
    <col min="9481" max="9481" width="13.7109375" style="87" bestFit="1" customWidth="1"/>
    <col min="9482" max="9728" width="9.140625" style="87"/>
    <col min="9729" max="9729" width="4" style="87" bestFit="1" customWidth="1"/>
    <col min="9730" max="9730" width="10.7109375" style="87" customWidth="1"/>
    <col min="9731" max="9731" width="14.140625" style="87" customWidth="1"/>
    <col min="9732" max="9732" width="25" style="87" customWidth="1"/>
    <col min="9733" max="9733" width="17.85546875" style="87" bestFit="1" customWidth="1"/>
    <col min="9734" max="9734" width="22.28515625" style="87" customWidth="1"/>
    <col min="9735" max="9735" width="13.7109375" style="87" bestFit="1" customWidth="1"/>
    <col min="9736" max="9736" width="11.28515625" style="87" bestFit="1" customWidth="1"/>
    <col min="9737" max="9737" width="13.7109375" style="87" bestFit="1" customWidth="1"/>
    <col min="9738" max="9984" width="9.140625" style="87"/>
    <col min="9985" max="9985" width="4" style="87" bestFit="1" customWidth="1"/>
    <col min="9986" max="9986" width="10.7109375" style="87" customWidth="1"/>
    <col min="9987" max="9987" width="14.140625" style="87" customWidth="1"/>
    <col min="9988" max="9988" width="25" style="87" customWidth="1"/>
    <col min="9989" max="9989" width="17.85546875" style="87" bestFit="1" customWidth="1"/>
    <col min="9990" max="9990" width="22.28515625" style="87" customWidth="1"/>
    <col min="9991" max="9991" width="13.7109375" style="87" bestFit="1" customWidth="1"/>
    <col min="9992" max="9992" width="11.28515625" style="87" bestFit="1" customWidth="1"/>
    <col min="9993" max="9993" width="13.7109375" style="87" bestFit="1" customWidth="1"/>
    <col min="9994" max="10240" width="9.140625" style="87"/>
    <col min="10241" max="10241" width="4" style="87" bestFit="1" customWidth="1"/>
    <col min="10242" max="10242" width="10.7109375" style="87" customWidth="1"/>
    <col min="10243" max="10243" width="14.140625" style="87" customWidth="1"/>
    <col min="10244" max="10244" width="25" style="87" customWidth="1"/>
    <col min="10245" max="10245" width="17.85546875" style="87" bestFit="1" customWidth="1"/>
    <col min="10246" max="10246" width="22.28515625" style="87" customWidth="1"/>
    <col min="10247" max="10247" width="13.7109375" style="87" bestFit="1" customWidth="1"/>
    <col min="10248" max="10248" width="11.28515625" style="87" bestFit="1" customWidth="1"/>
    <col min="10249" max="10249" width="13.7109375" style="87" bestFit="1" customWidth="1"/>
    <col min="10250" max="10496" width="9.140625" style="87"/>
    <col min="10497" max="10497" width="4" style="87" bestFit="1" customWidth="1"/>
    <col min="10498" max="10498" width="10.7109375" style="87" customWidth="1"/>
    <col min="10499" max="10499" width="14.140625" style="87" customWidth="1"/>
    <col min="10500" max="10500" width="25" style="87" customWidth="1"/>
    <col min="10501" max="10501" width="17.85546875" style="87" bestFit="1" customWidth="1"/>
    <col min="10502" max="10502" width="22.28515625" style="87" customWidth="1"/>
    <col min="10503" max="10503" width="13.7109375" style="87" bestFit="1" customWidth="1"/>
    <col min="10504" max="10504" width="11.28515625" style="87" bestFit="1" customWidth="1"/>
    <col min="10505" max="10505" width="13.7109375" style="87" bestFit="1" customWidth="1"/>
    <col min="10506" max="10752" width="9.140625" style="87"/>
    <col min="10753" max="10753" width="4" style="87" bestFit="1" customWidth="1"/>
    <col min="10754" max="10754" width="10.7109375" style="87" customWidth="1"/>
    <col min="10755" max="10755" width="14.140625" style="87" customWidth="1"/>
    <col min="10756" max="10756" width="25" style="87" customWidth="1"/>
    <col min="10757" max="10757" width="17.85546875" style="87" bestFit="1" customWidth="1"/>
    <col min="10758" max="10758" width="22.28515625" style="87" customWidth="1"/>
    <col min="10759" max="10759" width="13.7109375" style="87" bestFit="1" customWidth="1"/>
    <col min="10760" max="10760" width="11.28515625" style="87" bestFit="1" customWidth="1"/>
    <col min="10761" max="10761" width="13.7109375" style="87" bestFit="1" customWidth="1"/>
    <col min="10762" max="11008" width="9.140625" style="87"/>
    <col min="11009" max="11009" width="4" style="87" bestFit="1" customWidth="1"/>
    <col min="11010" max="11010" width="10.7109375" style="87" customWidth="1"/>
    <col min="11011" max="11011" width="14.140625" style="87" customWidth="1"/>
    <col min="11012" max="11012" width="25" style="87" customWidth="1"/>
    <col min="11013" max="11013" width="17.85546875" style="87" bestFit="1" customWidth="1"/>
    <col min="11014" max="11014" width="22.28515625" style="87" customWidth="1"/>
    <col min="11015" max="11015" width="13.7109375" style="87" bestFit="1" customWidth="1"/>
    <col min="11016" max="11016" width="11.28515625" style="87" bestFit="1" customWidth="1"/>
    <col min="11017" max="11017" width="13.7109375" style="87" bestFit="1" customWidth="1"/>
    <col min="11018" max="11264" width="9.140625" style="87"/>
    <col min="11265" max="11265" width="4" style="87" bestFit="1" customWidth="1"/>
    <col min="11266" max="11266" width="10.7109375" style="87" customWidth="1"/>
    <col min="11267" max="11267" width="14.140625" style="87" customWidth="1"/>
    <col min="11268" max="11268" width="25" style="87" customWidth="1"/>
    <col min="11269" max="11269" width="17.85546875" style="87" bestFit="1" customWidth="1"/>
    <col min="11270" max="11270" width="22.28515625" style="87" customWidth="1"/>
    <col min="11271" max="11271" width="13.7109375" style="87" bestFit="1" customWidth="1"/>
    <col min="11272" max="11272" width="11.28515625" style="87" bestFit="1" customWidth="1"/>
    <col min="11273" max="11273" width="13.7109375" style="87" bestFit="1" customWidth="1"/>
    <col min="11274" max="11520" width="9.140625" style="87"/>
    <col min="11521" max="11521" width="4" style="87" bestFit="1" customWidth="1"/>
    <col min="11522" max="11522" width="10.7109375" style="87" customWidth="1"/>
    <col min="11523" max="11523" width="14.140625" style="87" customWidth="1"/>
    <col min="11524" max="11524" width="25" style="87" customWidth="1"/>
    <col min="11525" max="11525" width="17.85546875" style="87" bestFit="1" customWidth="1"/>
    <col min="11526" max="11526" width="22.28515625" style="87" customWidth="1"/>
    <col min="11527" max="11527" width="13.7109375" style="87" bestFit="1" customWidth="1"/>
    <col min="11528" max="11528" width="11.28515625" style="87" bestFit="1" customWidth="1"/>
    <col min="11529" max="11529" width="13.7109375" style="87" bestFit="1" customWidth="1"/>
    <col min="11530" max="11776" width="9.140625" style="87"/>
    <col min="11777" max="11777" width="4" style="87" bestFit="1" customWidth="1"/>
    <col min="11778" max="11778" width="10.7109375" style="87" customWidth="1"/>
    <col min="11779" max="11779" width="14.140625" style="87" customWidth="1"/>
    <col min="11780" max="11780" width="25" style="87" customWidth="1"/>
    <col min="11781" max="11781" width="17.85546875" style="87" bestFit="1" customWidth="1"/>
    <col min="11782" max="11782" width="22.28515625" style="87" customWidth="1"/>
    <col min="11783" max="11783" width="13.7109375" style="87" bestFit="1" customWidth="1"/>
    <col min="11784" max="11784" width="11.28515625" style="87" bestFit="1" customWidth="1"/>
    <col min="11785" max="11785" width="13.7109375" style="87" bestFit="1" customWidth="1"/>
    <col min="11786" max="12032" width="9.140625" style="87"/>
    <col min="12033" max="12033" width="4" style="87" bestFit="1" customWidth="1"/>
    <col min="12034" max="12034" width="10.7109375" style="87" customWidth="1"/>
    <col min="12035" max="12035" width="14.140625" style="87" customWidth="1"/>
    <col min="12036" max="12036" width="25" style="87" customWidth="1"/>
    <col min="12037" max="12037" width="17.85546875" style="87" bestFit="1" customWidth="1"/>
    <col min="12038" max="12038" width="22.28515625" style="87" customWidth="1"/>
    <col min="12039" max="12039" width="13.7109375" style="87" bestFit="1" customWidth="1"/>
    <col min="12040" max="12040" width="11.28515625" style="87" bestFit="1" customWidth="1"/>
    <col min="12041" max="12041" width="13.7109375" style="87" bestFit="1" customWidth="1"/>
    <col min="12042" max="12288" width="9.140625" style="87"/>
    <col min="12289" max="12289" width="4" style="87" bestFit="1" customWidth="1"/>
    <col min="12290" max="12290" width="10.7109375" style="87" customWidth="1"/>
    <col min="12291" max="12291" width="14.140625" style="87" customWidth="1"/>
    <col min="12292" max="12292" width="25" style="87" customWidth="1"/>
    <col min="12293" max="12293" width="17.85546875" style="87" bestFit="1" customWidth="1"/>
    <col min="12294" max="12294" width="22.28515625" style="87" customWidth="1"/>
    <col min="12295" max="12295" width="13.7109375" style="87" bestFit="1" customWidth="1"/>
    <col min="12296" max="12296" width="11.28515625" style="87" bestFit="1" customWidth="1"/>
    <col min="12297" max="12297" width="13.7109375" style="87" bestFit="1" customWidth="1"/>
    <col min="12298" max="12544" width="9.140625" style="87"/>
    <col min="12545" max="12545" width="4" style="87" bestFit="1" customWidth="1"/>
    <col min="12546" max="12546" width="10.7109375" style="87" customWidth="1"/>
    <col min="12547" max="12547" width="14.140625" style="87" customWidth="1"/>
    <col min="12548" max="12548" width="25" style="87" customWidth="1"/>
    <col min="12549" max="12549" width="17.85546875" style="87" bestFit="1" customWidth="1"/>
    <col min="12550" max="12550" width="22.28515625" style="87" customWidth="1"/>
    <col min="12551" max="12551" width="13.7109375" style="87" bestFit="1" customWidth="1"/>
    <col min="12552" max="12552" width="11.28515625" style="87" bestFit="1" customWidth="1"/>
    <col min="12553" max="12553" width="13.7109375" style="87" bestFit="1" customWidth="1"/>
    <col min="12554" max="12800" width="9.140625" style="87"/>
    <col min="12801" max="12801" width="4" style="87" bestFit="1" customWidth="1"/>
    <col min="12802" max="12802" width="10.7109375" style="87" customWidth="1"/>
    <col min="12803" max="12803" width="14.140625" style="87" customWidth="1"/>
    <col min="12804" max="12804" width="25" style="87" customWidth="1"/>
    <col min="12805" max="12805" width="17.85546875" style="87" bestFit="1" customWidth="1"/>
    <col min="12806" max="12806" width="22.28515625" style="87" customWidth="1"/>
    <col min="12807" max="12807" width="13.7109375" style="87" bestFit="1" customWidth="1"/>
    <col min="12808" max="12808" width="11.28515625" style="87" bestFit="1" customWidth="1"/>
    <col min="12809" max="12809" width="13.7109375" style="87" bestFit="1" customWidth="1"/>
    <col min="12810" max="13056" width="9.140625" style="87"/>
    <col min="13057" max="13057" width="4" style="87" bestFit="1" customWidth="1"/>
    <col min="13058" max="13058" width="10.7109375" style="87" customWidth="1"/>
    <col min="13059" max="13059" width="14.140625" style="87" customWidth="1"/>
    <col min="13060" max="13060" width="25" style="87" customWidth="1"/>
    <col min="13061" max="13061" width="17.85546875" style="87" bestFit="1" customWidth="1"/>
    <col min="13062" max="13062" width="22.28515625" style="87" customWidth="1"/>
    <col min="13063" max="13063" width="13.7109375" style="87" bestFit="1" customWidth="1"/>
    <col min="13064" max="13064" width="11.28515625" style="87" bestFit="1" customWidth="1"/>
    <col min="13065" max="13065" width="13.7109375" style="87" bestFit="1" customWidth="1"/>
    <col min="13066" max="13312" width="9.140625" style="87"/>
    <col min="13313" max="13313" width="4" style="87" bestFit="1" customWidth="1"/>
    <col min="13314" max="13314" width="10.7109375" style="87" customWidth="1"/>
    <col min="13315" max="13315" width="14.140625" style="87" customWidth="1"/>
    <col min="13316" max="13316" width="25" style="87" customWidth="1"/>
    <col min="13317" max="13317" width="17.85546875" style="87" bestFit="1" customWidth="1"/>
    <col min="13318" max="13318" width="22.28515625" style="87" customWidth="1"/>
    <col min="13319" max="13319" width="13.7109375" style="87" bestFit="1" customWidth="1"/>
    <col min="13320" max="13320" width="11.28515625" style="87" bestFit="1" customWidth="1"/>
    <col min="13321" max="13321" width="13.7109375" style="87" bestFit="1" customWidth="1"/>
    <col min="13322" max="13568" width="9.140625" style="87"/>
    <col min="13569" max="13569" width="4" style="87" bestFit="1" customWidth="1"/>
    <col min="13570" max="13570" width="10.7109375" style="87" customWidth="1"/>
    <col min="13571" max="13571" width="14.140625" style="87" customWidth="1"/>
    <col min="13572" max="13572" width="25" style="87" customWidth="1"/>
    <col min="13573" max="13573" width="17.85546875" style="87" bestFit="1" customWidth="1"/>
    <col min="13574" max="13574" width="22.28515625" style="87" customWidth="1"/>
    <col min="13575" max="13575" width="13.7109375" style="87" bestFit="1" customWidth="1"/>
    <col min="13576" max="13576" width="11.28515625" style="87" bestFit="1" customWidth="1"/>
    <col min="13577" max="13577" width="13.7109375" style="87" bestFit="1" customWidth="1"/>
    <col min="13578" max="13824" width="9.140625" style="87"/>
    <col min="13825" max="13825" width="4" style="87" bestFit="1" customWidth="1"/>
    <col min="13826" max="13826" width="10.7109375" style="87" customWidth="1"/>
    <col min="13827" max="13827" width="14.140625" style="87" customWidth="1"/>
    <col min="13828" max="13828" width="25" style="87" customWidth="1"/>
    <col min="13829" max="13829" width="17.85546875" style="87" bestFit="1" customWidth="1"/>
    <col min="13830" max="13830" width="22.28515625" style="87" customWidth="1"/>
    <col min="13831" max="13831" width="13.7109375" style="87" bestFit="1" customWidth="1"/>
    <col min="13832" max="13832" width="11.28515625" style="87" bestFit="1" customWidth="1"/>
    <col min="13833" max="13833" width="13.7109375" style="87" bestFit="1" customWidth="1"/>
    <col min="13834" max="14080" width="9.140625" style="87"/>
    <col min="14081" max="14081" width="4" style="87" bestFit="1" customWidth="1"/>
    <col min="14082" max="14082" width="10.7109375" style="87" customWidth="1"/>
    <col min="14083" max="14083" width="14.140625" style="87" customWidth="1"/>
    <col min="14084" max="14084" width="25" style="87" customWidth="1"/>
    <col min="14085" max="14085" width="17.85546875" style="87" bestFit="1" customWidth="1"/>
    <col min="14086" max="14086" width="22.28515625" style="87" customWidth="1"/>
    <col min="14087" max="14087" width="13.7109375" style="87" bestFit="1" customWidth="1"/>
    <col min="14088" max="14088" width="11.28515625" style="87" bestFit="1" customWidth="1"/>
    <col min="14089" max="14089" width="13.7109375" style="87" bestFit="1" customWidth="1"/>
    <col min="14090" max="14336" width="9.140625" style="87"/>
    <col min="14337" max="14337" width="4" style="87" bestFit="1" customWidth="1"/>
    <col min="14338" max="14338" width="10.7109375" style="87" customWidth="1"/>
    <col min="14339" max="14339" width="14.140625" style="87" customWidth="1"/>
    <col min="14340" max="14340" width="25" style="87" customWidth="1"/>
    <col min="14341" max="14341" width="17.85546875" style="87" bestFit="1" customWidth="1"/>
    <col min="14342" max="14342" width="22.28515625" style="87" customWidth="1"/>
    <col min="14343" max="14343" width="13.7109375" style="87" bestFit="1" customWidth="1"/>
    <col min="14344" max="14344" width="11.28515625" style="87" bestFit="1" customWidth="1"/>
    <col min="14345" max="14345" width="13.7109375" style="87" bestFit="1" customWidth="1"/>
    <col min="14346" max="14592" width="9.140625" style="87"/>
    <col min="14593" max="14593" width="4" style="87" bestFit="1" customWidth="1"/>
    <col min="14594" max="14594" width="10.7109375" style="87" customWidth="1"/>
    <col min="14595" max="14595" width="14.140625" style="87" customWidth="1"/>
    <col min="14596" max="14596" width="25" style="87" customWidth="1"/>
    <col min="14597" max="14597" width="17.85546875" style="87" bestFit="1" customWidth="1"/>
    <col min="14598" max="14598" width="22.28515625" style="87" customWidth="1"/>
    <col min="14599" max="14599" width="13.7109375" style="87" bestFit="1" customWidth="1"/>
    <col min="14600" max="14600" width="11.28515625" style="87" bestFit="1" customWidth="1"/>
    <col min="14601" max="14601" width="13.7109375" style="87" bestFit="1" customWidth="1"/>
    <col min="14602" max="14848" width="9.140625" style="87"/>
    <col min="14849" max="14849" width="4" style="87" bestFit="1" customWidth="1"/>
    <col min="14850" max="14850" width="10.7109375" style="87" customWidth="1"/>
    <col min="14851" max="14851" width="14.140625" style="87" customWidth="1"/>
    <col min="14852" max="14852" width="25" style="87" customWidth="1"/>
    <col min="14853" max="14853" width="17.85546875" style="87" bestFit="1" customWidth="1"/>
    <col min="14854" max="14854" width="22.28515625" style="87" customWidth="1"/>
    <col min="14855" max="14855" width="13.7109375" style="87" bestFit="1" customWidth="1"/>
    <col min="14856" max="14856" width="11.28515625" style="87" bestFit="1" customWidth="1"/>
    <col min="14857" max="14857" width="13.7109375" style="87" bestFit="1" customWidth="1"/>
    <col min="14858" max="15104" width="9.140625" style="87"/>
    <col min="15105" max="15105" width="4" style="87" bestFit="1" customWidth="1"/>
    <col min="15106" max="15106" width="10.7109375" style="87" customWidth="1"/>
    <col min="15107" max="15107" width="14.140625" style="87" customWidth="1"/>
    <col min="15108" max="15108" width="25" style="87" customWidth="1"/>
    <col min="15109" max="15109" width="17.85546875" style="87" bestFit="1" customWidth="1"/>
    <col min="15110" max="15110" width="22.28515625" style="87" customWidth="1"/>
    <col min="15111" max="15111" width="13.7109375" style="87" bestFit="1" customWidth="1"/>
    <col min="15112" max="15112" width="11.28515625" style="87" bestFit="1" customWidth="1"/>
    <col min="15113" max="15113" width="13.7109375" style="87" bestFit="1" customWidth="1"/>
    <col min="15114" max="15360" width="9.140625" style="87"/>
    <col min="15361" max="15361" width="4" style="87" bestFit="1" customWidth="1"/>
    <col min="15362" max="15362" width="10.7109375" style="87" customWidth="1"/>
    <col min="15363" max="15363" width="14.140625" style="87" customWidth="1"/>
    <col min="15364" max="15364" width="25" style="87" customWidth="1"/>
    <col min="15365" max="15365" width="17.85546875" style="87" bestFit="1" customWidth="1"/>
    <col min="15366" max="15366" width="22.28515625" style="87" customWidth="1"/>
    <col min="15367" max="15367" width="13.7109375" style="87" bestFit="1" customWidth="1"/>
    <col min="15368" max="15368" width="11.28515625" style="87" bestFit="1" customWidth="1"/>
    <col min="15369" max="15369" width="13.7109375" style="87" bestFit="1" customWidth="1"/>
    <col min="15370" max="15616" width="9.140625" style="87"/>
    <col min="15617" max="15617" width="4" style="87" bestFit="1" customWidth="1"/>
    <col min="15618" max="15618" width="10.7109375" style="87" customWidth="1"/>
    <col min="15619" max="15619" width="14.140625" style="87" customWidth="1"/>
    <col min="15620" max="15620" width="25" style="87" customWidth="1"/>
    <col min="15621" max="15621" width="17.85546875" style="87" bestFit="1" customWidth="1"/>
    <col min="15622" max="15622" width="22.28515625" style="87" customWidth="1"/>
    <col min="15623" max="15623" width="13.7109375" style="87" bestFit="1" customWidth="1"/>
    <col min="15624" max="15624" width="11.28515625" style="87" bestFit="1" customWidth="1"/>
    <col min="15625" max="15625" width="13.7109375" style="87" bestFit="1" customWidth="1"/>
    <col min="15626" max="15872" width="9.140625" style="87"/>
    <col min="15873" max="15873" width="4" style="87" bestFit="1" customWidth="1"/>
    <col min="15874" max="15874" width="10.7109375" style="87" customWidth="1"/>
    <col min="15875" max="15875" width="14.140625" style="87" customWidth="1"/>
    <col min="15876" max="15876" width="25" style="87" customWidth="1"/>
    <col min="15877" max="15877" width="17.85546875" style="87" bestFit="1" customWidth="1"/>
    <col min="15878" max="15878" width="22.28515625" style="87" customWidth="1"/>
    <col min="15879" max="15879" width="13.7109375" style="87" bestFit="1" customWidth="1"/>
    <col min="15880" max="15880" width="11.28515625" style="87" bestFit="1" customWidth="1"/>
    <col min="15881" max="15881" width="13.7109375" style="87" bestFit="1" customWidth="1"/>
    <col min="15882" max="16128" width="9.140625" style="87"/>
    <col min="16129" max="16129" width="4" style="87" bestFit="1" customWidth="1"/>
    <col min="16130" max="16130" width="10.7109375" style="87" customWidth="1"/>
    <col min="16131" max="16131" width="14.140625" style="87" customWidth="1"/>
    <col min="16132" max="16132" width="25" style="87" customWidth="1"/>
    <col min="16133" max="16133" width="17.85546875" style="87" bestFit="1" customWidth="1"/>
    <col min="16134" max="16134" width="22.28515625" style="87" customWidth="1"/>
    <col min="16135" max="16135" width="13.7109375" style="87" bestFit="1" customWidth="1"/>
    <col min="16136" max="16136" width="11.28515625" style="87" bestFit="1" customWidth="1"/>
    <col min="16137" max="16137" width="13.7109375" style="87" bestFit="1" customWidth="1"/>
    <col min="16138" max="16384" width="9.140625" style="87"/>
  </cols>
  <sheetData>
    <row r="1" spans="1:7" ht="18">
      <c r="A1" s="327" t="str">
        <f>'010'!A1</f>
        <v>Q-1 (July-Sept-25)</v>
      </c>
      <c r="B1" s="327"/>
      <c r="C1" s="327"/>
      <c r="D1" s="327"/>
      <c r="E1" s="327"/>
      <c r="F1" s="327"/>
    </row>
    <row r="2" spans="1:7" ht="18">
      <c r="A2" s="346" t="str">
        <f>'011'!A2</f>
        <v>Year: 2025-26</v>
      </c>
      <c r="B2" s="346"/>
      <c r="C2" s="346"/>
      <c r="D2" s="346"/>
      <c r="E2" s="346"/>
      <c r="F2" s="346"/>
    </row>
    <row r="3" spans="1:7" ht="18">
      <c r="A3" s="345" t="s">
        <v>654</v>
      </c>
      <c r="B3" s="345"/>
      <c r="C3" s="345"/>
      <c r="D3" s="345"/>
      <c r="E3" s="345"/>
      <c r="F3" s="345"/>
    </row>
    <row r="4" spans="1:7" ht="144">
      <c r="A4" s="214" t="s">
        <v>643</v>
      </c>
      <c r="B4" s="214" t="s">
        <v>644</v>
      </c>
      <c r="C4" s="214" t="s">
        <v>655</v>
      </c>
      <c r="D4" s="214" t="s">
        <v>656</v>
      </c>
      <c r="E4" s="214" t="s">
        <v>657</v>
      </c>
      <c r="F4" s="214" t="s">
        <v>658</v>
      </c>
    </row>
    <row r="5" spans="1:7" s="217" customFormat="1" ht="18">
      <c r="A5" s="215">
        <v>1</v>
      </c>
      <c r="B5" s="216">
        <v>2</v>
      </c>
      <c r="C5" s="227">
        <v>3</v>
      </c>
      <c r="D5" s="227">
        <v>4</v>
      </c>
      <c r="E5" s="227">
        <v>5</v>
      </c>
      <c r="F5" s="227" t="s">
        <v>659</v>
      </c>
    </row>
    <row r="6" spans="1:7" ht="35.1" customHeight="1">
      <c r="A6" s="189">
        <v>1</v>
      </c>
      <c r="B6" s="228">
        <f>[27]Caidi!B8</f>
        <v>45839</v>
      </c>
      <c r="C6" s="229">
        <f>[27]Caidi!C8</f>
        <v>42075</v>
      </c>
      <c r="D6" s="203">
        <v>2.0833333333333332E-2</v>
      </c>
      <c r="E6" s="204">
        <f>[27]Caidi!E8</f>
        <v>3266778</v>
      </c>
      <c r="F6" s="230">
        <f>[27]Caidi!F8</f>
        <v>1.68</v>
      </c>
      <c r="G6" s="231"/>
    </row>
    <row r="7" spans="1:7" ht="35.1" customHeight="1">
      <c r="A7" s="189">
        <v>2</v>
      </c>
      <c r="B7" s="228">
        <f>[27]Caidi!B9</f>
        <v>45870</v>
      </c>
      <c r="C7" s="229">
        <f>[27]Caidi!C9</f>
        <v>45841</v>
      </c>
      <c r="D7" s="203">
        <v>2.013888888888889E-2</v>
      </c>
      <c r="E7" s="204">
        <f>[27]Caidi!E9</f>
        <v>3259217</v>
      </c>
      <c r="F7" s="230">
        <f>[27]Caidi!F9</f>
        <v>1.39</v>
      </c>
    </row>
    <row r="8" spans="1:7" ht="35.1" customHeight="1">
      <c r="A8" s="189">
        <v>3</v>
      </c>
      <c r="B8" s="228">
        <f>[27]Caidi!B10</f>
        <v>45901</v>
      </c>
      <c r="C8" s="229">
        <f>[27]Caidi!C10</f>
        <v>42110</v>
      </c>
      <c r="D8" s="203">
        <v>2.0833333333333332E-2</v>
      </c>
      <c r="E8" s="204">
        <f>[27]Caidi!E10</f>
        <v>3249588</v>
      </c>
      <c r="F8" s="230">
        <f>[27]Caidi!F10</f>
        <v>1.6</v>
      </c>
    </row>
    <row r="9" spans="1:7" s="226" customFormat="1" ht="35.1" customHeight="1">
      <c r="A9" s="232"/>
      <c r="B9" s="232"/>
      <c r="C9" s="233">
        <f>SUM(C6:C8)</f>
        <v>130026</v>
      </c>
      <c r="D9" s="203">
        <f>SUM(D6:D8)</f>
        <v>6.1805555555555558E-2</v>
      </c>
      <c r="E9" s="233">
        <f>SUM(E6:E8)</f>
        <v>9775583</v>
      </c>
      <c r="F9" s="234">
        <f>AVERAGE(F6:F8)</f>
        <v>1.5566666666666666</v>
      </c>
    </row>
    <row r="12" spans="1:7">
      <c r="F12" s="235"/>
    </row>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view="pageBreakPreview" zoomScale="85" zoomScaleNormal="60" zoomScaleSheetLayoutView="85" workbookViewId="0">
      <selection activeCell="B2" sqref="B2:H9"/>
    </sheetView>
  </sheetViews>
  <sheetFormatPr defaultRowHeight="15.75"/>
  <cols>
    <col min="1" max="1" width="2.140625" style="169" customWidth="1"/>
    <col min="2" max="2" width="15.140625" style="169" customWidth="1"/>
    <col min="3" max="3" width="15.5703125" style="169" customWidth="1"/>
    <col min="4" max="4" width="13.7109375" style="169" customWidth="1"/>
    <col min="5" max="5" width="18.7109375" style="169" customWidth="1"/>
    <col min="6" max="6" width="14.28515625" style="169" customWidth="1"/>
    <col min="7" max="7" width="19.140625" style="169" customWidth="1"/>
    <col min="8" max="8" width="23.42578125" style="169" customWidth="1"/>
    <col min="9" max="9" width="9.140625" style="169"/>
    <col min="10" max="12" width="13.7109375" style="169" customWidth="1"/>
    <col min="13" max="13" width="11.7109375" style="169" customWidth="1"/>
    <col min="14" max="14" width="12.140625" style="169" customWidth="1"/>
    <col min="15" max="15" width="11.140625" style="169" customWidth="1"/>
    <col min="16" max="16" width="11.28515625" style="169" customWidth="1"/>
    <col min="17" max="17" width="9.140625" style="169"/>
    <col min="18" max="18" width="18.5703125" style="169" customWidth="1"/>
    <col min="19" max="258" width="9.140625" style="169"/>
    <col min="259" max="259" width="13.85546875" style="169" customWidth="1"/>
    <col min="260" max="260" width="15.5703125" style="169" customWidth="1"/>
    <col min="261" max="261" width="13.7109375" style="169" customWidth="1"/>
    <col min="262" max="262" width="18.7109375" style="169" customWidth="1"/>
    <col min="263" max="263" width="14.28515625" style="169" customWidth="1"/>
    <col min="264" max="264" width="19.140625" style="169" customWidth="1"/>
    <col min="265" max="265" width="23.42578125" style="169" customWidth="1"/>
    <col min="266" max="514" width="9.140625" style="169"/>
    <col min="515" max="515" width="13.85546875" style="169" customWidth="1"/>
    <col min="516" max="516" width="15.5703125" style="169" customWidth="1"/>
    <col min="517" max="517" width="13.7109375" style="169" customWidth="1"/>
    <col min="518" max="518" width="18.7109375" style="169" customWidth="1"/>
    <col min="519" max="519" width="14.28515625" style="169" customWidth="1"/>
    <col min="520" max="520" width="19.140625" style="169" customWidth="1"/>
    <col min="521" max="521" width="23.42578125" style="169" customWidth="1"/>
    <col min="522" max="770" width="9.140625" style="169"/>
    <col min="771" max="771" width="13.85546875" style="169" customWidth="1"/>
    <col min="772" max="772" width="15.5703125" style="169" customWidth="1"/>
    <col min="773" max="773" width="13.7109375" style="169" customWidth="1"/>
    <col min="774" max="774" width="18.7109375" style="169" customWidth="1"/>
    <col min="775" max="775" width="14.28515625" style="169" customWidth="1"/>
    <col min="776" max="776" width="19.140625" style="169" customWidth="1"/>
    <col min="777" max="777" width="23.42578125" style="169" customWidth="1"/>
    <col min="778" max="1026" width="9.140625" style="169"/>
    <col min="1027" max="1027" width="13.85546875" style="169" customWidth="1"/>
    <col min="1028" max="1028" width="15.5703125" style="169" customWidth="1"/>
    <col min="1029" max="1029" width="13.7109375" style="169" customWidth="1"/>
    <col min="1030" max="1030" width="18.7109375" style="169" customWidth="1"/>
    <col min="1031" max="1031" width="14.28515625" style="169" customWidth="1"/>
    <col min="1032" max="1032" width="19.140625" style="169" customWidth="1"/>
    <col min="1033" max="1033" width="23.42578125" style="169" customWidth="1"/>
    <col min="1034" max="1282" width="9.140625" style="169"/>
    <col min="1283" max="1283" width="13.85546875" style="169" customWidth="1"/>
    <col min="1284" max="1284" width="15.5703125" style="169" customWidth="1"/>
    <col min="1285" max="1285" width="13.7109375" style="169" customWidth="1"/>
    <col min="1286" max="1286" width="18.7109375" style="169" customWidth="1"/>
    <col min="1287" max="1287" width="14.28515625" style="169" customWidth="1"/>
    <col min="1288" max="1288" width="19.140625" style="169" customWidth="1"/>
    <col min="1289" max="1289" width="23.42578125" style="169" customWidth="1"/>
    <col min="1290" max="1538" width="9.140625" style="169"/>
    <col min="1539" max="1539" width="13.85546875" style="169" customWidth="1"/>
    <col min="1540" max="1540" width="15.5703125" style="169" customWidth="1"/>
    <col min="1541" max="1541" width="13.7109375" style="169" customWidth="1"/>
    <col min="1542" max="1542" width="18.7109375" style="169" customWidth="1"/>
    <col min="1543" max="1543" width="14.28515625" style="169" customWidth="1"/>
    <col min="1544" max="1544" width="19.140625" style="169" customWidth="1"/>
    <col min="1545" max="1545" width="23.42578125" style="169" customWidth="1"/>
    <col min="1546" max="1794" width="9.140625" style="169"/>
    <col min="1795" max="1795" width="13.85546875" style="169" customWidth="1"/>
    <col min="1796" max="1796" width="15.5703125" style="169" customWidth="1"/>
    <col min="1797" max="1797" width="13.7109375" style="169" customWidth="1"/>
    <col min="1798" max="1798" width="18.7109375" style="169" customWidth="1"/>
    <col min="1799" max="1799" width="14.28515625" style="169" customWidth="1"/>
    <col min="1800" max="1800" width="19.140625" style="169" customWidth="1"/>
    <col min="1801" max="1801" width="23.42578125" style="169" customWidth="1"/>
    <col min="1802" max="2050" width="9.140625" style="169"/>
    <col min="2051" max="2051" width="13.85546875" style="169" customWidth="1"/>
    <col min="2052" max="2052" width="15.5703125" style="169" customWidth="1"/>
    <col min="2053" max="2053" width="13.7109375" style="169" customWidth="1"/>
    <col min="2054" max="2054" width="18.7109375" style="169" customWidth="1"/>
    <col min="2055" max="2055" width="14.28515625" style="169" customWidth="1"/>
    <col min="2056" max="2056" width="19.140625" style="169" customWidth="1"/>
    <col min="2057" max="2057" width="23.42578125" style="169" customWidth="1"/>
    <col min="2058" max="2306" width="9.140625" style="169"/>
    <col min="2307" max="2307" width="13.85546875" style="169" customWidth="1"/>
    <col min="2308" max="2308" width="15.5703125" style="169" customWidth="1"/>
    <col min="2309" max="2309" width="13.7109375" style="169" customWidth="1"/>
    <col min="2310" max="2310" width="18.7109375" style="169" customWidth="1"/>
    <col min="2311" max="2311" width="14.28515625" style="169" customWidth="1"/>
    <col min="2312" max="2312" width="19.140625" style="169" customWidth="1"/>
    <col min="2313" max="2313" width="23.42578125" style="169" customWidth="1"/>
    <col min="2314" max="2562" width="9.140625" style="169"/>
    <col min="2563" max="2563" width="13.85546875" style="169" customWidth="1"/>
    <col min="2564" max="2564" width="15.5703125" style="169" customWidth="1"/>
    <col min="2565" max="2565" width="13.7109375" style="169" customWidth="1"/>
    <col min="2566" max="2566" width="18.7109375" style="169" customWidth="1"/>
    <col min="2567" max="2567" width="14.28515625" style="169" customWidth="1"/>
    <col min="2568" max="2568" width="19.140625" style="169" customWidth="1"/>
    <col min="2569" max="2569" width="23.42578125" style="169" customWidth="1"/>
    <col min="2570" max="2818" width="9.140625" style="169"/>
    <col min="2819" max="2819" width="13.85546875" style="169" customWidth="1"/>
    <col min="2820" max="2820" width="15.5703125" style="169" customWidth="1"/>
    <col min="2821" max="2821" width="13.7109375" style="169" customWidth="1"/>
    <col min="2822" max="2822" width="18.7109375" style="169" customWidth="1"/>
    <col min="2823" max="2823" width="14.28515625" style="169" customWidth="1"/>
    <col min="2824" max="2824" width="19.140625" style="169" customWidth="1"/>
    <col min="2825" max="2825" width="23.42578125" style="169" customWidth="1"/>
    <col min="2826" max="3074" width="9.140625" style="169"/>
    <col min="3075" max="3075" width="13.85546875" style="169" customWidth="1"/>
    <col min="3076" max="3076" width="15.5703125" style="169" customWidth="1"/>
    <col min="3077" max="3077" width="13.7109375" style="169" customWidth="1"/>
    <col min="3078" max="3078" width="18.7109375" style="169" customWidth="1"/>
    <col min="3079" max="3079" width="14.28515625" style="169" customWidth="1"/>
    <col min="3080" max="3080" width="19.140625" style="169" customWidth="1"/>
    <col min="3081" max="3081" width="23.42578125" style="169" customWidth="1"/>
    <col min="3082" max="3330" width="9.140625" style="169"/>
    <col min="3331" max="3331" width="13.85546875" style="169" customWidth="1"/>
    <col min="3332" max="3332" width="15.5703125" style="169" customWidth="1"/>
    <col min="3333" max="3333" width="13.7109375" style="169" customWidth="1"/>
    <col min="3334" max="3334" width="18.7109375" style="169" customWidth="1"/>
    <col min="3335" max="3335" width="14.28515625" style="169" customWidth="1"/>
    <col min="3336" max="3336" width="19.140625" style="169" customWidth="1"/>
    <col min="3337" max="3337" width="23.42578125" style="169" customWidth="1"/>
    <col min="3338" max="3586" width="9.140625" style="169"/>
    <col min="3587" max="3587" width="13.85546875" style="169" customWidth="1"/>
    <col min="3588" max="3588" width="15.5703125" style="169" customWidth="1"/>
    <col min="3589" max="3589" width="13.7109375" style="169" customWidth="1"/>
    <col min="3590" max="3590" width="18.7109375" style="169" customWidth="1"/>
    <col min="3591" max="3591" width="14.28515625" style="169" customWidth="1"/>
    <col min="3592" max="3592" width="19.140625" style="169" customWidth="1"/>
    <col min="3593" max="3593" width="23.42578125" style="169" customWidth="1"/>
    <col min="3594" max="3842" width="9.140625" style="169"/>
    <col min="3843" max="3843" width="13.85546875" style="169" customWidth="1"/>
    <col min="3844" max="3844" width="15.5703125" style="169" customWidth="1"/>
    <col min="3845" max="3845" width="13.7109375" style="169" customWidth="1"/>
    <col min="3846" max="3846" width="18.7109375" style="169" customWidth="1"/>
    <col min="3847" max="3847" width="14.28515625" style="169" customWidth="1"/>
    <col min="3848" max="3848" width="19.140625" style="169" customWidth="1"/>
    <col min="3849" max="3849" width="23.42578125" style="169" customWidth="1"/>
    <col min="3850" max="4098" width="9.140625" style="169"/>
    <col min="4099" max="4099" width="13.85546875" style="169" customWidth="1"/>
    <col min="4100" max="4100" width="15.5703125" style="169" customWidth="1"/>
    <col min="4101" max="4101" width="13.7109375" style="169" customWidth="1"/>
    <col min="4102" max="4102" width="18.7109375" style="169" customWidth="1"/>
    <col min="4103" max="4103" width="14.28515625" style="169" customWidth="1"/>
    <col min="4104" max="4104" width="19.140625" style="169" customWidth="1"/>
    <col min="4105" max="4105" width="23.42578125" style="169" customWidth="1"/>
    <col min="4106" max="4354" width="9.140625" style="169"/>
    <col min="4355" max="4355" width="13.85546875" style="169" customWidth="1"/>
    <col min="4356" max="4356" width="15.5703125" style="169" customWidth="1"/>
    <col min="4357" max="4357" width="13.7109375" style="169" customWidth="1"/>
    <col min="4358" max="4358" width="18.7109375" style="169" customWidth="1"/>
    <col min="4359" max="4359" width="14.28515625" style="169" customWidth="1"/>
    <col min="4360" max="4360" width="19.140625" style="169" customWidth="1"/>
    <col min="4361" max="4361" width="23.42578125" style="169" customWidth="1"/>
    <col min="4362" max="4610" width="9.140625" style="169"/>
    <col min="4611" max="4611" width="13.85546875" style="169" customWidth="1"/>
    <col min="4612" max="4612" width="15.5703125" style="169" customWidth="1"/>
    <col min="4613" max="4613" width="13.7109375" style="169" customWidth="1"/>
    <col min="4614" max="4614" width="18.7109375" style="169" customWidth="1"/>
    <col min="4615" max="4615" width="14.28515625" style="169" customWidth="1"/>
    <col min="4616" max="4616" width="19.140625" style="169" customWidth="1"/>
    <col min="4617" max="4617" width="23.42578125" style="169" customWidth="1"/>
    <col min="4618" max="4866" width="9.140625" style="169"/>
    <col min="4867" max="4867" width="13.85546875" style="169" customWidth="1"/>
    <col min="4868" max="4868" width="15.5703125" style="169" customWidth="1"/>
    <col min="4869" max="4869" width="13.7109375" style="169" customWidth="1"/>
    <col min="4870" max="4870" width="18.7109375" style="169" customWidth="1"/>
    <col min="4871" max="4871" width="14.28515625" style="169" customWidth="1"/>
    <col min="4872" max="4872" width="19.140625" style="169" customWidth="1"/>
    <col min="4873" max="4873" width="23.42578125" style="169" customWidth="1"/>
    <col min="4874" max="5122" width="9.140625" style="169"/>
    <col min="5123" max="5123" width="13.85546875" style="169" customWidth="1"/>
    <col min="5124" max="5124" width="15.5703125" style="169" customWidth="1"/>
    <col min="5125" max="5125" width="13.7109375" style="169" customWidth="1"/>
    <col min="5126" max="5126" width="18.7109375" style="169" customWidth="1"/>
    <col min="5127" max="5127" width="14.28515625" style="169" customWidth="1"/>
    <col min="5128" max="5128" width="19.140625" style="169" customWidth="1"/>
    <col min="5129" max="5129" width="23.42578125" style="169" customWidth="1"/>
    <col min="5130" max="5378" width="9.140625" style="169"/>
    <col min="5379" max="5379" width="13.85546875" style="169" customWidth="1"/>
    <col min="5380" max="5380" width="15.5703125" style="169" customWidth="1"/>
    <col min="5381" max="5381" width="13.7109375" style="169" customWidth="1"/>
    <col min="5382" max="5382" width="18.7109375" style="169" customWidth="1"/>
    <col min="5383" max="5383" width="14.28515625" style="169" customWidth="1"/>
    <col min="5384" max="5384" width="19.140625" style="169" customWidth="1"/>
    <col min="5385" max="5385" width="23.42578125" style="169" customWidth="1"/>
    <col min="5386" max="5634" width="9.140625" style="169"/>
    <col min="5635" max="5635" width="13.85546875" style="169" customWidth="1"/>
    <col min="5636" max="5636" width="15.5703125" style="169" customWidth="1"/>
    <col min="5637" max="5637" width="13.7109375" style="169" customWidth="1"/>
    <col min="5638" max="5638" width="18.7109375" style="169" customWidth="1"/>
    <col min="5639" max="5639" width="14.28515625" style="169" customWidth="1"/>
    <col min="5640" max="5640" width="19.140625" style="169" customWidth="1"/>
    <col min="5641" max="5641" width="23.42578125" style="169" customWidth="1"/>
    <col min="5642" max="5890" width="9.140625" style="169"/>
    <col min="5891" max="5891" width="13.85546875" style="169" customWidth="1"/>
    <col min="5892" max="5892" width="15.5703125" style="169" customWidth="1"/>
    <col min="5893" max="5893" width="13.7109375" style="169" customWidth="1"/>
    <col min="5894" max="5894" width="18.7109375" style="169" customWidth="1"/>
    <col min="5895" max="5895" width="14.28515625" style="169" customWidth="1"/>
    <col min="5896" max="5896" width="19.140625" style="169" customWidth="1"/>
    <col min="5897" max="5897" width="23.42578125" style="169" customWidth="1"/>
    <col min="5898" max="6146" width="9.140625" style="169"/>
    <col min="6147" max="6147" width="13.85546875" style="169" customWidth="1"/>
    <col min="6148" max="6148" width="15.5703125" style="169" customWidth="1"/>
    <col min="6149" max="6149" width="13.7109375" style="169" customWidth="1"/>
    <col min="6150" max="6150" width="18.7109375" style="169" customWidth="1"/>
    <col min="6151" max="6151" width="14.28515625" style="169" customWidth="1"/>
    <col min="6152" max="6152" width="19.140625" style="169" customWidth="1"/>
    <col min="6153" max="6153" width="23.42578125" style="169" customWidth="1"/>
    <col min="6154" max="6402" width="9.140625" style="169"/>
    <col min="6403" max="6403" width="13.85546875" style="169" customWidth="1"/>
    <col min="6404" max="6404" width="15.5703125" style="169" customWidth="1"/>
    <col min="6405" max="6405" width="13.7109375" style="169" customWidth="1"/>
    <col min="6406" max="6406" width="18.7109375" style="169" customWidth="1"/>
    <col min="6407" max="6407" width="14.28515625" style="169" customWidth="1"/>
    <col min="6408" max="6408" width="19.140625" style="169" customWidth="1"/>
    <col min="6409" max="6409" width="23.42578125" style="169" customWidth="1"/>
    <col min="6410" max="6658" width="9.140625" style="169"/>
    <col min="6659" max="6659" width="13.85546875" style="169" customWidth="1"/>
    <col min="6660" max="6660" width="15.5703125" style="169" customWidth="1"/>
    <col min="6661" max="6661" width="13.7109375" style="169" customWidth="1"/>
    <col min="6662" max="6662" width="18.7109375" style="169" customWidth="1"/>
    <col min="6663" max="6663" width="14.28515625" style="169" customWidth="1"/>
    <col min="6664" max="6664" width="19.140625" style="169" customWidth="1"/>
    <col min="6665" max="6665" width="23.42578125" style="169" customWidth="1"/>
    <col min="6666" max="6914" width="9.140625" style="169"/>
    <col min="6915" max="6915" width="13.85546875" style="169" customWidth="1"/>
    <col min="6916" max="6916" width="15.5703125" style="169" customWidth="1"/>
    <col min="6917" max="6917" width="13.7109375" style="169" customWidth="1"/>
    <col min="6918" max="6918" width="18.7109375" style="169" customWidth="1"/>
    <col min="6919" max="6919" width="14.28515625" style="169" customWidth="1"/>
    <col min="6920" max="6920" width="19.140625" style="169" customWidth="1"/>
    <col min="6921" max="6921" width="23.42578125" style="169" customWidth="1"/>
    <col min="6922" max="7170" width="9.140625" style="169"/>
    <col min="7171" max="7171" width="13.85546875" style="169" customWidth="1"/>
    <col min="7172" max="7172" width="15.5703125" style="169" customWidth="1"/>
    <col min="7173" max="7173" width="13.7109375" style="169" customWidth="1"/>
    <col min="7174" max="7174" width="18.7109375" style="169" customWidth="1"/>
    <col min="7175" max="7175" width="14.28515625" style="169" customWidth="1"/>
    <col min="7176" max="7176" width="19.140625" style="169" customWidth="1"/>
    <col min="7177" max="7177" width="23.42578125" style="169" customWidth="1"/>
    <col min="7178" max="7426" width="9.140625" style="169"/>
    <col min="7427" max="7427" width="13.85546875" style="169" customWidth="1"/>
    <col min="7428" max="7428" width="15.5703125" style="169" customWidth="1"/>
    <col min="7429" max="7429" width="13.7109375" style="169" customWidth="1"/>
    <col min="7430" max="7430" width="18.7109375" style="169" customWidth="1"/>
    <col min="7431" max="7431" width="14.28515625" style="169" customWidth="1"/>
    <col min="7432" max="7432" width="19.140625" style="169" customWidth="1"/>
    <col min="7433" max="7433" width="23.42578125" style="169" customWidth="1"/>
    <col min="7434" max="7682" width="9.140625" style="169"/>
    <col min="7683" max="7683" width="13.85546875" style="169" customWidth="1"/>
    <col min="7684" max="7684" width="15.5703125" style="169" customWidth="1"/>
    <col min="7685" max="7685" width="13.7109375" style="169" customWidth="1"/>
    <col min="7686" max="7686" width="18.7109375" style="169" customWidth="1"/>
    <col min="7687" max="7687" width="14.28515625" style="169" customWidth="1"/>
    <col min="7688" max="7688" width="19.140625" style="169" customWidth="1"/>
    <col min="7689" max="7689" width="23.42578125" style="169" customWidth="1"/>
    <col min="7690" max="7938" width="9.140625" style="169"/>
    <col min="7939" max="7939" width="13.85546875" style="169" customWidth="1"/>
    <col min="7940" max="7940" width="15.5703125" style="169" customWidth="1"/>
    <col min="7941" max="7941" width="13.7109375" style="169" customWidth="1"/>
    <col min="7942" max="7942" width="18.7109375" style="169" customWidth="1"/>
    <col min="7943" max="7943" width="14.28515625" style="169" customWidth="1"/>
    <col min="7944" max="7944" width="19.140625" style="169" customWidth="1"/>
    <col min="7945" max="7945" width="23.42578125" style="169" customWidth="1"/>
    <col min="7946" max="8194" width="9.140625" style="169"/>
    <col min="8195" max="8195" width="13.85546875" style="169" customWidth="1"/>
    <col min="8196" max="8196" width="15.5703125" style="169" customWidth="1"/>
    <col min="8197" max="8197" width="13.7109375" style="169" customWidth="1"/>
    <col min="8198" max="8198" width="18.7109375" style="169" customWidth="1"/>
    <col min="8199" max="8199" width="14.28515625" style="169" customWidth="1"/>
    <col min="8200" max="8200" width="19.140625" style="169" customWidth="1"/>
    <col min="8201" max="8201" width="23.42578125" style="169" customWidth="1"/>
    <col min="8202" max="8450" width="9.140625" style="169"/>
    <col min="8451" max="8451" width="13.85546875" style="169" customWidth="1"/>
    <col min="8452" max="8452" width="15.5703125" style="169" customWidth="1"/>
    <col min="8453" max="8453" width="13.7109375" style="169" customWidth="1"/>
    <col min="8454" max="8454" width="18.7109375" style="169" customWidth="1"/>
    <col min="8455" max="8455" width="14.28515625" style="169" customWidth="1"/>
    <col min="8456" max="8456" width="19.140625" style="169" customWidth="1"/>
    <col min="8457" max="8457" width="23.42578125" style="169" customWidth="1"/>
    <col min="8458" max="8706" width="9.140625" style="169"/>
    <col min="8707" max="8707" width="13.85546875" style="169" customWidth="1"/>
    <col min="8708" max="8708" width="15.5703125" style="169" customWidth="1"/>
    <col min="8709" max="8709" width="13.7109375" style="169" customWidth="1"/>
    <col min="8710" max="8710" width="18.7109375" style="169" customWidth="1"/>
    <col min="8711" max="8711" width="14.28515625" style="169" customWidth="1"/>
    <col min="8712" max="8712" width="19.140625" style="169" customWidth="1"/>
    <col min="8713" max="8713" width="23.42578125" style="169" customWidth="1"/>
    <col min="8714" max="8962" width="9.140625" style="169"/>
    <col min="8963" max="8963" width="13.85546875" style="169" customWidth="1"/>
    <col min="8964" max="8964" width="15.5703125" style="169" customWidth="1"/>
    <col min="8965" max="8965" width="13.7109375" style="169" customWidth="1"/>
    <col min="8966" max="8966" width="18.7109375" style="169" customWidth="1"/>
    <col min="8967" max="8967" width="14.28515625" style="169" customWidth="1"/>
    <col min="8968" max="8968" width="19.140625" style="169" customWidth="1"/>
    <col min="8969" max="8969" width="23.42578125" style="169" customWidth="1"/>
    <col min="8970" max="9218" width="9.140625" style="169"/>
    <col min="9219" max="9219" width="13.85546875" style="169" customWidth="1"/>
    <col min="9220" max="9220" width="15.5703125" style="169" customWidth="1"/>
    <col min="9221" max="9221" width="13.7109375" style="169" customWidth="1"/>
    <col min="9222" max="9222" width="18.7109375" style="169" customWidth="1"/>
    <col min="9223" max="9223" width="14.28515625" style="169" customWidth="1"/>
    <col min="9224" max="9224" width="19.140625" style="169" customWidth="1"/>
    <col min="9225" max="9225" width="23.42578125" style="169" customWidth="1"/>
    <col min="9226" max="9474" width="9.140625" style="169"/>
    <col min="9475" max="9475" width="13.85546875" style="169" customWidth="1"/>
    <col min="9476" max="9476" width="15.5703125" style="169" customWidth="1"/>
    <col min="9477" max="9477" width="13.7109375" style="169" customWidth="1"/>
    <col min="9478" max="9478" width="18.7109375" style="169" customWidth="1"/>
    <col min="9479" max="9479" width="14.28515625" style="169" customWidth="1"/>
    <col min="9480" max="9480" width="19.140625" style="169" customWidth="1"/>
    <col min="9481" max="9481" width="23.42578125" style="169" customWidth="1"/>
    <col min="9482" max="9730" width="9.140625" style="169"/>
    <col min="9731" max="9731" width="13.85546875" style="169" customWidth="1"/>
    <col min="9732" max="9732" width="15.5703125" style="169" customWidth="1"/>
    <col min="9733" max="9733" width="13.7109375" style="169" customWidth="1"/>
    <col min="9734" max="9734" width="18.7109375" style="169" customWidth="1"/>
    <col min="9735" max="9735" width="14.28515625" style="169" customWidth="1"/>
    <col min="9736" max="9736" width="19.140625" style="169" customWidth="1"/>
    <col min="9737" max="9737" width="23.42578125" style="169" customWidth="1"/>
    <col min="9738" max="9986" width="9.140625" style="169"/>
    <col min="9987" max="9987" width="13.85546875" style="169" customWidth="1"/>
    <col min="9988" max="9988" width="15.5703125" style="169" customWidth="1"/>
    <col min="9989" max="9989" width="13.7109375" style="169" customWidth="1"/>
    <col min="9990" max="9990" width="18.7109375" style="169" customWidth="1"/>
    <col min="9991" max="9991" width="14.28515625" style="169" customWidth="1"/>
    <col min="9992" max="9992" width="19.140625" style="169" customWidth="1"/>
    <col min="9993" max="9993" width="23.42578125" style="169" customWidth="1"/>
    <col min="9994" max="10242" width="9.140625" style="169"/>
    <col min="10243" max="10243" width="13.85546875" style="169" customWidth="1"/>
    <col min="10244" max="10244" width="15.5703125" style="169" customWidth="1"/>
    <col min="10245" max="10245" width="13.7109375" style="169" customWidth="1"/>
    <col min="10246" max="10246" width="18.7109375" style="169" customWidth="1"/>
    <col min="10247" max="10247" width="14.28515625" style="169" customWidth="1"/>
    <col min="10248" max="10248" width="19.140625" style="169" customWidth="1"/>
    <col min="10249" max="10249" width="23.42578125" style="169" customWidth="1"/>
    <col min="10250" max="10498" width="9.140625" style="169"/>
    <col min="10499" max="10499" width="13.85546875" style="169" customWidth="1"/>
    <col min="10500" max="10500" width="15.5703125" style="169" customWidth="1"/>
    <col min="10501" max="10501" width="13.7109375" style="169" customWidth="1"/>
    <col min="10502" max="10502" width="18.7109375" style="169" customWidth="1"/>
    <col min="10503" max="10503" width="14.28515625" style="169" customWidth="1"/>
    <col min="10504" max="10504" width="19.140625" style="169" customWidth="1"/>
    <col min="10505" max="10505" width="23.42578125" style="169" customWidth="1"/>
    <col min="10506" max="10754" width="9.140625" style="169"/>
    <col min="10755" max="10755" width="13.85546875" style="169" customWidth="1"/>
    <col min="10756" max="10756" width="15.5703125" style="169" customWidth="1"/>
    <col min="10757" max="10757" width="13.7109375" style="169" customWidth="1"/>
    <col min="10758" max="10758" width="18.7109375" style="169" customWidth="1"/>
    <col min="10759" max="10759" width="14.28515625" style="169" customWidth="1"/>
    <col min="10760" max="10760" width="19.140625" style="169" customWidth="1"/>
    <col min="10761" max="10761" width="23.42578125" style="169" customWidth="1"/>
    <col min="10762" max="11010" width="9.140625" style="169"/>
    <col min="11011" max="11011" width="13.85546875" style="169" customWidth="1"/>
    <col min="11012" max="11012" width="15.5703125" style="169" customWidth="1"/>
    <col min="11013" max="11013" width="13.7109375" style="169" customWidth="1"/>
    <col min="11014" max="11014" width="18.7109375" style="169" customWidth="1"/>
    <col min="11015" max="11015" width="14.28515625" style="169" customWidth="1"/>
    <col min="11016" max="11016" width="19.140625" style="169" customWidth="1"/>
    <col min="11017" max="11017" width="23.42578125" style="169" customWidth="1"/>
    <col min="11018" max="11266" width="9.140625" style="169"/>
    <col min="11267" max="11267" width="13.85546875" style="169" customWidth="1"/>
    <col min="11268" max="11268" width="15.5703125" style="169" customWidth="1"/>
    <col min="11269" max="11269" width="13.7109375" style="169" customWidth="1"/>
    <col min="11270" max="11270" width="18.7109375" style="169" customWidth="1"/>
    <col min="11271" max="11271" width="14.28515625" style="169" customWidth="1"/>
    <col min="11272" max="11272" width="19.140625" style="169" customWidth="1"/>
    <col min="11273" max="11273" width="23.42578125" style="169" customWidth="1"/>
    <col min="11274" max="11522" width="9.140625" style="169"/>
    <col min="11523" max="11523" width="13.85546875" style="169" customWidth="1"/>
    <col min="11524" max="11524" width="15.5703125" style="169" customWidth="1"/>
    <col min="11525" max="11525" width="13.7109375" style="169" customWidth="1"/>
    <col min="11526" max="11526" width="18.7109375" style="169" customWidth="1"/>
    <col min="11527" max="11527" width="14.28515625" style="169" customWidth="1"/>
    <col min="11528" max="11528" width="19.140625" style="169" customWidth="1"/>
    <col min="11529" max="11529" width="23.42578125" style="169" customWidth="1"/>
    <col min="11530" max="11778" width="9.140625" style="169"/>
    <col min="11779" max="11779" width="13.85546875" style="169" customWidth="1"/>
    <col min="11780" max="11780" width="15.5703125" style="169" customWidth="1"/>
    <col min="11781" max="11781" width="13.7109375" style="169" customWidth="1"/>
    <col min="11782" max="11782" width="18.7109375" style="169" customWidth="1"/>
    <col min="11783" max="11783" width="14.28515625" style="169" customWidth="1"/>
    <col min="11784" max="11784" width="19.140625" style="169" customWidth="1"/>
    <col min="11785" max="11785" width="23.42578125" style="169" customWidth="1"/>
    <col min="11786" max="12034" width="9.140625" style="169"/>
    <col min="12035" max="12035" width="13.85546875" style="169" customWidth="1"/>
    <col min="12036" max="12036" width="15.5703125" style="169" customWidth="1"/>
    <col min="12037" max="12037" width="13.7109375" style="169" customWidth="1"/>
    <col min="12038" max="12038" width="18.7109375" style="169" customWidth="1"/>
    <col min="12039" max="12039" width="14.28515625" style="169" customWidth="1"/>
    <col min="12040" max="12040" width="19.140625" style="169" customWidth="1"/>
    <col min="12041" max="12041" width="23.42578125" style="169" customWidth="1"/>
    <col min="12042" max="12290" width="9.140625" style="169"/>
    <col min="12291" max="12291" width="13.85546875" style="169" customWidth="1"/>
    <col min="12292" max="12292" width="15.5703125" style="169" customWidth="1"/>
    <col min="12293" max="12293" width="13.7109375" style="169" customWidth="1"/>
    <col min="12294" max="12294" width="18.7109375" style="169" customWidth="1"/>
    <col min="12295" max="12295" width="14.28515625" style="169" customWidth="1"/>
    <col min="12296" max="12296" width="19.140625" style="169" customWidth="1"/>
    <col min="12297" max="12297" width="23.42578125" style="169" customWidth="1"/>
    <col min="12298" max="12546" width="9.140625" style="169"/>
    <col min="12547" max="12547" width="13.85546875" style="169" customWidth="1"/>
    <col min="12548" max="12548" width="15.5703125" style="169" customWidth="1"/>
    <col min="12549" max="12549" width="13.7109375" style="169" customWidth="1"/>
    <col min="12550" max="12550" width="18.7109375" style="169" customWidth="1"/>
    <col min="12551" max="12551" width="14.28515625" style="169" customWidth="1"/>
    <col min="12552" max="12552" width="19.140625" style="169" customWidth="1"/>
    <col min="12553" max="12553" width="23.42578125" style="169" customWidth="1"/>
    <col min="12554" max="12802" width="9.140625" style="169"/>
    <col min="12803" max="12803" width="13.85546875" style="169" customWidth="1"/>
    <col min="12804" max="12804" width="15.5703125" style="169" customWidth="1"/>
    <col min="12805" max="12805" width="13.7109375" style="169" customWidth="1"/>
    <col min="12806" max="12806" width="18.7109375" style="169" customWidth="1"/>
    <col min="12807" max="12807" width="14.28515625" style="169" customWidth="1"/>
    <col min="12808" max="12808" width="19.140625" style="169" customWidth="1"/>
    <col min="12809" max="12809" width="23.42578125" style="169" customWidth="1"/>
    <col min="12810" max="13058" width="9.140625" style="169"/>
    <col min="13059" max="13059" width="13.85546875" style="169" customWidth="1"/>
    <col min="13060" max="13060" width="15.5703125" style="169" customWidth="1"/>
    <col min="13061" max="13061" width="13.7109375" style="169" customWidth="1"/>
    <col min="13062" max="13062" width="18.7109375" style="169" customWidth="1"/>
    <col min="13063" max="13063" width="14.28515625" style="169" customWidth="1"/>
    <col min="13064" max="13064" width="19.140625" style="169" customWidth="1"/>
    <col min="13065" max="13065" width="23.42578125" style="169" customWidth="1"/>
    <col min="13066" max="13314" width="9.140625" style="169"/>
    <col min="13315" max="13315" width="13.85546875" style="169" customWidth="1"/>
    <col min="13316" max="13316" width="15.5703125" style="169" customWidth="1"/>
    <col min="13317" max="13317" width="13.7109375" style="169" customWidth="1"/>
    <col min="13318" max="13318" width="18.7109375" style="169" customWidth="1"/>
    <col min="13319" max="13319" width="14.28515625" style="169" customWidth="1"/>
    <col min="13320" max="13320" width="19.140625" style="169" customWidth="1"/>
    <col min="13321" max="13321" width="23.42578125" style="169" customWidth="1"/>
    <col min="13322" max="13570" width="9.140625" style="169"/>
    <col min="13571" max="13571" width="13.85546875" style="169" customWidth="1"/>
    <col min="13572" max="13572" width="15.5703125" style="169" customWidth="1"/>
    <col min="13573" max="13573" width="13.7109375" style="169" customWidth="1"/>
    <col min="13574" max="13574" width="18.7109375" style="169" customWidth="1"/>
    <col min="13575" max="13575" width="14.28515625" style="169" customWidth="1"/>
    <col min="13576" max="13576" width="19.140625" style="169" customWidth="1"/>
    <col min="13577" max="13577" width="23.42578125" style="169" customWidth="1"/>
    <col min="13578" max="13826" width="9.140625" style="169"/>
    <col min="13827" max="13827" width="13.85546875" style="169" customWidth="1"/>
    <col min="13828" max="13828" width="15.5703125" style="169" customWidth="1"/>
    <col min="13829" max="13829" width="13.7109375" style="169" customWidth="1"/>
    <col min="13830" max="13830" width="18.7109375" style="169" customWidth="1"/>
    <col min="13831" max="13831" width="14.28515625" style="169" customWidth="1"/>
    <col min="13832" max="13832" width="19.140625" style="169" customWidth="1"/>
    <col min="13833" max="13833" width="23.42578125" style="169" customWidth="1"/>
    <col min="13834" max="14082" width="9.140625" style="169"/>
    <col min="14083" max="14083" width="13.85546875" style="169" customWidth="1"/>
    <col min="14084" max="14084" width="15.5703125" style="169" customWidth="1"/>
    <col min="14085" max="14085" width="13.7109375" style="169" customWidth="1"/>
    <col min="14086" max="14086" width="18.7109375" style="169" customWidth="1"/>
    <col min="14087" max="14087" width="14.28515625" style="169" customWidth="1"/>
    <col min="14088" max="14088" width="19.140625" style="169" customWidth="1"/>
    <col min="14089" max="14089" width="23.42578125" style="169" customWidth="1"/>
    <col min="14090" max="14338" width="9.140625" style="169"/>
    <col min="14339" max="14339" width="13.85546875" style="169" customWidth="1"/>
    <col min="14340" max="14340" width="15.5703125" style="169" customWidth="1"/>
    <col min="14341" max="14341" width="13.7109375" style="169" customWidth="1"/>
    <col min="14342" max="14342" width="18.7109375" style="169" customWidth="1"/>
    <col min="14343" max="14343" width="14.28515625" style="169" customWidth="1"/>
    <col min="14344" max="14344" width="19.140625" style="169" customWidth="1"/>
    <col min="14345" max="14345" width="23.42578125" style="169" customWidth="1"/>
    <col min="14346" max="14594" width="9.140625" style="169"/>
    <col min="14595" max="14595" width="13.85546875" style="169" customWidth="1"/>
    <col min="14596" max="14596" width="15.5703125" style="169" customWidth="1"/>
    <col min="14597" max="14597" width="13.7109375" style="169" customWidth="1"/>
    <col min="14598" max="14598" width="18.7109375" style="169" customWidth="1"/>
    <col min="14599" max="14599" width="14.28515625" style="169" customWidth="1"/>
    <col min="14600" max="14600" width="19.140625" style="169" customWidth="1"/>
    <col min="14601" max="14601" width="23.42578125" style="169" customWidth="1"/>
    <col min="14602" max="14850" width="9.140625" style="169"/>
    <col min="14851" max="14851" width="13.85546875" style="169" customWidth="1"/>
    <col min="14852" max="14852" width="15.5703125" style="169" customWidth="1"/>
    <col min="14853" max="14853" width="13.7109375" style="169" customWidth="1"/>
    <col min="14854" max="14854" width="18.7109375" style="169" customWidth="1"/>
    <col min="14855" max="14855" width="14.28515625" style="169" customWidth="1"/>
    <col min="14856" max="14856" width="19.140625" style="169" customWidth="1"/>
    <col min="14857" max="14857" width="23.42578125" style="169" customWidth="1"/>
    <col min="14858" max="15106" width="9.140625" style="169"/>
    <col min="15107" max="15107" width="13.85546875" style="169" customWidth="1"/>
    <col min="15108" max="15108" width="15.5703125" style="169" customWidth="1"/>
    <col min="15109" max="15109" width="13.7109375" style="169" customWidth="1"/>
    <col min="15110" max="15110" width="18.7109375" style="169" customWidth="1"/>
    <col min="15111" max="15111" width="14.28515625" style="169" customWidth="1"/>
    <col min="15112" max="15112" width="19.140625" style="169" customWidth="1"/>
    <col min="15113" max="15113" width="23.42578125" style="169" customWidth="1"/>
    <col min="15114" max="15362" width="9.140625" style="169"/>
    <col min="15363" max="15363" width="13.85546875" style="169" customWidth="1"/>
    <col min="15364" max="15364" width="15.5703125" style="169" customWidth="1"/>
    <col min="15365" max="15365" width="13.7109375" style="169" customWidth="1"/>
    <col min="15366" max="15366" width="18.7109375" style="169" customWidth="1"/>
    <col min="15367" max="15367" width="14.28515625" style="169" customWidth="1"/>
    <col min="15368" max="15368" width="19.140625" style="169" customWidth="1"/>
    <col min="15369" max="15369" width="23.42578125" style="169" customWidth="1"/>
    <col min="15370" max="15618" width="9.140625" style="169"/>
    <col min="15619" max="15619" width="13.85546875" style="169" customWidth="1"/>
    <col min="15620" max="15620" width="15.5703125" style="169" customWidth="1"/>
    <col min="15621" max="15621" width="13.7109375" style="169" customWidth="1"/>
    <col min="15622" max="15622" width="18.7109375" style="169" customWidth="1"/>
    <col min="15623" max="15623" width="14.28515625" style="169" customWidth="1"/>
    <col min="15624" max="15624" width="19.140625" style="169" customWidth="1"/>
    <col min="15625" max="15625" width="23.42578125" style="169" customWidth="1"/>
    <col min="15626" max="15874" width="9.140625" style="169"/>
    <col min="15875" max="15875" width="13.85546875" style="169" customWidth="1"/>
    <col min="15876" max="15876" width="15.5703125" style="169" customWidth="1"/>
    <col min="15877" max="15877" width="13.7109375" style="169" customWidth="1"/>
    <col min="15878" max="15878" width="18.7109375" style="169" customWidth="1"/>
    <col min="15879" max="15879" width="14.28515625" style="169" customWidth="1"/>
    <col min="15880" max="15880" width="19.140625" style="169" customWidth="1"/>
    <col min="15881" max="15881" width="23.42578125" style="169" customWidth="1"/>
    <col min="15882" max="16130" width="9.140625" style="169"/>
    <col min="16131" max="16131" width="13.85546875" style="169" customWidth="1"/>
    <col min="16132" max="16132" width="15.5703125" style="169" customWidth="1"/>
    <col min="16133" max="16133" width="13.7109375" style="169" customWidth="1"/>
    <col min="16134" max="16134" width="18.7109375" style="169" customWidth="1"/>
    <col min="16135" max="16135" width="14.28515625" style="169" customWidth="1"/>
    <col min="16136" max="16136" width="19.140625" style="169" customWidth="1"/>
    <col min="16137" max="16137" width="23.42578125" style="169" customWidth="1"/>
    <col min="16138" max="16384" width="9.140625" style="169"/>
  </cols>
  <sheetData>
    <row r="1" spans="2:12" ht="5.25" customHeight="1"/>
    <row r="2" spans="2:12" ht="36.75" customHeight="1">
      <c r="B2" s="347" t="s">
        <v>33</v>
      </c>
      <c r="C2" s="347"/>
      <c r="D2" s="347"/>
      <c r="E2" s="347"/>
      <c r="F2" s="347"/>
      <c r="G2" s="347"/>
      <c r="H2" s="347"/>
    </row>
    <row r="3" spans="2:12" ht="28.5" customHeight="1">
      <c r="B3" s="323" t="s">
        <v>596</v>
      </c>
      <c r="C3" s="323"/>
      <c r="D3" s="323"/>
      <c r="E3" s="323"/>
      <c r="F3" s="323"/>
      <c r="G3" s="323"/>
      <c r="H3" s="323"/>
    </row>
    <row r="4" spans="2:12" ht="28.5" customHeight="1" thickBot="1">
      <c r="B4" s="324" t="s">
        <v>597</v>
      </c>
      <c r="C4" s="324"/>
      <c r="D4" s="324"/>
      <c r="E4" s="324"/>
      <c r="F4" s="324"/>
      <c r="G4" s="324"/>
      <c r="H4" s="324"/>
    </row>
    <row r="5" spans="2:12" ht="28.5" customHeight="1" thickBot="1">
      <c r="B5" s="348" t="s">
        <v>603</v>
      </c>
      <c r="C5" s="349"/>
      <c r="D5" s="349"/>
      <c r="E5" s="349"/>
      <c r="F5" s="349"/>
      <c r="G5" s="349"/>
      <c r="H5" s="350"/>
    </row>
    <row r="6" spans="2:12" ht="134.25" customHeight="1">
      <c r="B6" s="351" t="s">
        <v>604</v>
      </c>
      <c r="C6" s="170" t="s">
        <v>605</v>
      </c>
      <c r="D6" s="170" t="s">
        <v>606</v>
      </c>
      <c r="E6" s="170" t="s">
        <v>607</v>
      </c>
      <c r="F6" s="170" t="s">
        <v>608</v>
      </c>
      <c r="G6" s="170" t="s">
        <v>609</v>
      </c>
      <c r="H6" s="171" t="s">
        <v>610</v>
      </c>
    </row>
    <row r="7" spans="2:12" ht="21.75" customHeight="1" thickBot="1">
      <c r="B7" s="352"/>
      <c r="C7" s="172">
        <v>1</v>
      </c>
      <c r="D7" s="172">
        <v>2</v>
      </c>
      <c r="E7" s="172" t="s">
        <v>611</v>
      </c>
      <c r="F7" s="172">
        <v>4</v>
      </c>
      <c r="G7" s="172" t="s">
        <v>612</v>
      </c>
      <c r="H7" s="173"/>
    </row>
    <row r="8" spans="2:12" ht="50.1" customHeight="1" thickBot="1">
      <c r="B8" s="174" t="s">
        <v>613</v>
      </c>
      <c r="C8" s="175">
        <v>12662</v>
      </c>
      <c r="D8" s="176">
        <v>21386</v>
      </c>
      <c r="E8" s="177">
        <f>D8+C8</f>
        <v>34048</v>
      </c>
      <c r="F8" s="176">
        <v>27540</v>
      </c>
      <c r="G8" s="177">
        <f>E8-F8</f>
        <v>6508</v>
      </c>
      <c r="H8" s="174"/>
      <c r="I8" s="178"/>
      <c r="J8" s="179"/>
      <c r="K8" s="180"/>
      <c r="L8" s="180"/>
    </row>
    <row r="9" spans="2:12" s="183" customFormat="1" ht="50.1" customHeight="1" thickBot="1">
      <c r="B9" s="181" t="s">
        <v>614</v>
      </c>
      <c r="C9" s="182">
        <v>5261</v>
      </c>
      <c r="D9" s="176">
        <v>5259</v>
      </c>
      <c r="E9" s="177">
        <f>C9+D9</f>
        <v>10520</v>
      </c>
      <c r="F9" s="176">
        <v>6140</v>
      </c>
      <c r="G9" s="177">
        <f>E9-F9</f>
        <v>4380</v>
      </c>
      <c r="H9" s="181"/>
      <c r="I9" s="178"/>
      <c r="J9" s="179"/>
      <c r="K9" s="180"/>
      <c r="L9" s="180"/>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topLeftCell="D28" zoomScale="160" zoomScaleSheetLayoutView="160" workbookViewId="0">
      <selection sqref="A1:H31"/>
    </sheetView>
  </sheetViews>
  <sheetFormatPr defaultRowHeight="14.25"/>
  <cols>
    <col min="1" max="1" width="4.85546875" style="87" customWidth="1"/>
    <col min="2" max="2" width="31.42578125" style="87" customWidth="1"/>
    <col min="3" max="3" width="22.28515625" style="87" customWidth="1"/>
    <col min="4" max="4" width="17.28515625" style="87" customWidth="1"/>
    <col min="5" max="5" width="17.140625" style="87" customWidth="1"/>
    <col min="6" max="256" width="9.140625" style="87"/>
    <col min="257" max="257" width="4.85546875" style="87" customWidth="1"/>
    <col min="258" max="258" width="31.42578125" style="87" customWidth="1"/>
    <col min="259" max="259" width="22.28515625" style="87" customWidth="1"/>
    <col min="260" max="260" width="17.28515625" style="87" customWidth="1"/>
    <col min="261" max="261" width="17.140625" style="87" customWidth="1"/>
    <col min="262" max="512" width="9.140625" style="87"/>
    <col min="513" max="513" width="4.85546875" style="87" customWidth="1"/>
    <col min="514" max="514" width="31.42578125" style="87" customWidth="1"/>
    <col min="515" max="515" width="22.28515625" style="87" customWidth="1"/>
    <col min="516" max="516" width="17.28515625" style="87" customWidth="1"/>
    <col min="517" max="517" width="17.140625" style="87" customWidth="1"/>
    <col min="518" max="768" width="9.140625" style="87"/>
    <col min="769" max="769" width="4.85546875" style="87" customWidth="1"/>
    <col min="770" max="770" width="31.42578125" style="87" customWidth="1"/>
    <col min="771" max="771" width="22.28515625" style="87" customWidth="1"/>
    <col min="772" max="772" width="17.28515625" style="87" customWidth="1"/>
    <col min="773" max="773" width="17.140625" style="87" customWidth="1"/>
    <col min="774" max="1024" width="9.140625" style="87"/>
    <col min="1025" max="1025" width="4.85546875" style="87" customWidth="1"/>
    <col min="1026" max="1026" width="31.42578125" style="87" customWidth="1"/>
    <col min="1027" max="1027" width="22.28515625" style="87" customWidth="1"/>
    <col min="1028" max="1028" width="17.28515625" style="87" customWidth="1"/>
    <col min="1029" max="1029" width="17.140625" style="87" customWidth="1"/>
    <col min="1030" max="1280" width="9.140625" style="87"/>
    <col min="1281" max="1281" width="4.85546875" style="87" customWidth="1"/>
    <col min="1282" max="1282" width="31.42578125" style="87" customWidth="1"/>
    <col min="1283" max="1283" width="22.28515625" style="87" customWidth="1"/>
    <col min="1284" max="1284" width="17.28515625" style="87" customWidth="1"/>
    <col min="1285" max="1285" width="17.140625" style="87" customWidth="1"/>
    <col min="1286" max="1536" width="9.140625" style="87"/>
    <col min="1537" max="1537" width="4.85546875" style="87" customWidth="1"/>
    <col min="1538" max="1538" width="31.42578125" style="87" customWidth="1"/>
    <col min="1539" max="1539" width="22.28515625" style="87" customWidth="1"/>
    <col min="1540" max="1540" width="17.28515625" style="87" customWidth="1"/>
    <col min="1541" max="1541" width="17.140625" style="87" customWidth="1"/>
    <col min="1542" max="1792" width="9.140625" style="87"/>
    <col min="1793" max="1793" width="4.85546875" style="87" customWidth="1"/>
    <col min="1794" max="1794" width="31.42578125" style="87" customWidth="1"/>
    <col min="1795" max="1795" width="22.28515625" style="87" customWidth="1"/>
    <col min="1796" max="1796" width="17.28515625" style="87" customWidth="1"/>
    <col min="1797" max="1797" width="17.140625" style="87" customWidth="1"/>
    <col min="1798" max="2048" width="9.140625" style="87"/>
    <col min="2049" max="2049" width="4.85546875" style="87" customWidth="1"/>
    <col min="2050" max="2050" width="31.42578125" style="87" customWidth="1"/>
    <col min="2051" max="2051" width="22.28515625" style="87" customWidth="1"/>
    <col min="2052" max="2052" width="17.28515625" style="87" customWidth="1"/>
    <col min="2053" max="2053" width="17.140625" style="87" customWidth="1"/>
    <col min="2054" max="2304" width="9.140625" style="87"/>
    <col min="2305" max="2305" width="4.85546875" style="87" customWidth="1"/>
    <col min="2306" max="2306" width="31.42578125" style="87" customWidth="1"/>
    <col min="2307" max="2307" width="22.28515625" style="87" customWidth="1"/>
    <col min="2308" max="2308" width="17.28515625" style="87" customWidth="1"/>
    <col min="2309" max="2309" width="17.140625" style="87" customWidth="1"/>
    <col min="2310" max="2560" width="9.140625" style="87"/>
    <col min="2561" max="2561" width="4.85546875" style="87" customWidth="1"/>
    <col min="2562" max="2562" width="31.42578125" style="87" customWidth="1"/>
    <col min="2563" max="2563" width="22.28515625" style="87" customWidth="1"/>
    <col min="2564" max="2564" width="17.28515625" style="87" customWidth="1"/>
    <col min="2565" max="2565" width="17.140625" style="87" customWidth="1"/>
    <col min="2566" max="2816" width="9.140625" style="87"/>
    <col min="2817" max="2817" width="4.85546875" style="87" customWidth="1"/>
    <col min="2818" max="2818" width="31.42578125" style="87" customWidth="1"/>
    <col min="2819" max="2819" width="22.28515625" style="87" customWidth="1"/>
    <col min="2820" max="2820" width="17.28515625" style="87" customWidth="1"/>
    <col min="2821" max="2821" width="17.140625" style="87" customWidth="1"/>
    <col min="2822" max="3072" width="9.140625" style="87"/>
    <col min="3073" max="3073" width="4.85546875" style="87" customWidth="1"/>
    <col min="3074" max="3074" width="31.42578125" style="87" customWidth="1"/>
    <col min="3075" max="3075" width="22.28515625" style="87" customWidth="1"/>
    <col min="3076" max="3076" width="17.28515625" style="87" customWidth="1"/>
    <col min="3077" max="3077" width="17.140625" style="87" customWidth="1"/>
    <col min="3078" max="3328" width="9.140625" style="87"/>
    <col min="3329" max="3329" width="4.85546875" style="87" customWidth="1"/>
    <col min="3330" max="3330" width="31.42578125" style="87" customWidth="1"/>
    <col min="3331" max="3331" width="22.28515625" style="87" customWidth="1"/>
    <col min="3332" max="3332" width="17.28515625" style="87" customWidth="1"/>
    <col min="3333" max="3333" width="17.140625" style="87" customWidth="1"/>
    <col min="3334" max="3584" width="9.140625" style="87"/>
    <col min="3585" max="3585" width="4.85546875" style="87" customWidth="1"/>
    <col min="3586" max="3586" width="31.42578125" style="87" customWidth="1"/>
    <col min="3587" max="3587" width="22.28515625" style="87" customWidth="1"/>
    <col min="3588" max="3588" width="17.28515625" style="87" customWidth="1"/>
    <col min="3589" max="3589" width="17.140625" style="87" customWidth="1"/>
    <col min="3590" max="3840" width="9.140625" style="87"/>
    <col min="3841" max="3841" width="4.85546875" style="87" customWidth="1"/>
    <col min="3842" max="3842" width="31.42578125" style="87" customWidth="1"/>
    <col min="3843" max="3843" width="22.28515625" style="87" customWidth="1"/>
    <col min="3844" max="3844" width="17.28515625" style="87" customWidth="1"/>
    <col min="3845" max="3845" width="17.140625" style="87" customWidth="1"/>
    <col min="3846" max="4096" width="9.140625" style="87"/>
    <col min="4097" max="4097" width="4.85546875" style="87" customWidth="1"/>
    <col min="4098" max="4098" width="31.42578125" style="87" customWidth="1"/>
    <col min="4099" max="4099" width="22.28515625" style="87" customWidth="1"/>
    <col min="4100" max="4100" width="17.28515625" style="87" customWidth="1"/>
    <col min="4101" max="4101" width="17.140625" style="87" customWidth="1"/>
    <col min="4102" max="4352" width="9.140625" style="87"/>
    <col min="4353" max="4353" width="4.85546875" style="87" customWidth="1"/>
    <col min="4354" max="4354" width="31.42578125" style="87" customWidth="1"/>
    <col min="4355" max="4355" width="22.28515625" style="87" customWidth="1"/>
    <col min="4356" max="4356" width="17.28515625" style="87" customWidth="1"/>
    <col min="4357" max="4357" width="17.140625" style="87" customWidth="1"/>
    <col min="4358" max="4608" width="9.140625" style="87"/>
    <col min="4609" max="4609" width="4.85546875" style="87" customWidth="1"/>
    <col min="4610" max="4610" width="31.42578125" style="87" customWidth="1"/>
    <col min="4611" max="4611" width="22.28515625" style="87" customWidth="1"/>
    <col min="4612" max="4612" width="17.28515625" style="87" customWidth="1"/>
    <col min="4613" max="4613" width="17.140625" style="87" customWidth="1"/>
    <col min="4614" max="4864" width="9.140625" style="87"/>
    <col min="4865" max="4865" width="4.85546875" style="87" customWidth="1"/>
    <col min="4866" max="4866" width="31.42578125" style="87" customWidth="1"/>
    <col min="4867" max="4867" width="22.28515625" style="87" customWidth="1"/>
    <col min="4868" max="4868" width="17.28515625" style="87" customWidth="1"/>
    <col min="4869" max="4869" width="17.140625" style="87" customWidth="1"/>
    <col min="4870" max="5120" width="9.140625" style="87"/>
    <col min="5121" max="5121" width="4.85546875" style="87" customWidth="1"/>
    <col min="5122" max="5122" width="31.42578125" style="87" customWidth="1"/>
    <col min="5123" max="5123" width="22.28515625" style="87" customWidth="1"/>
    <col min="5124" max="5124" width="17.28515625" style="87" customWidth="1"/>
    <col min="5125" max="5125" width="17.140625" style="87" customWidth="1"/>
    <col min="5126" max="5376" width="9.140625" style="87"/>
    <col min="5377" max="5377" width="4.85546875" style="87" customWidth="1"/>
    <col min="5378" max="5378" width="31.42578125" style="87" customWidth="1"/>
    <col min="5379" max="5379" width="22.28515625" style="87" customWidth="1"/>
    <col min="5380" max="5380" width="17.28515625" style="87" customWidth="1"/>
    <col min="5381" max="5381" width="17.140625" style="87" customWidth="1"/>
    <col min="5382" max="5632" width="9.140625" style="87"/>
    <col min="5633" max="5633" width="4.85546875" style="87" customWidth="1"/>
    <col min="5634" max="5634" width="31.42578125" style="87" customWidth="1"/>
    <col min="5635" max="5635" width="22.28515625" style="87" customWidth="1"/>
    <col min="5636" max="5636" width="17.28515625" style="87" customWidth="1"/>
    <col min="5637" max="5637" width="17.140625" style="87" customWidth="1"/>
    <col min="5638" max="5888" width="9.140625" style="87"/>
    <col min="5889" max="5889" width="4.85546875" style="87" customWidth="1"/>
    <col min="5890" max="5890" width="31.42578125" style="87" customWidth="1"/>
    <col min="5891" max="5891" width="22.28515625" style="87" customWidth="1"/>
    <col min="5892" max="5892" width="17.28515625" style="87" customWidth="1"/>
    <col min="5893" max="5893" width="17.140625" style="87" customWidth="1"/>
    <col min="5894" max="6144" width="9.140625" style="87"/>
    <col min="6145" max="6145" width="4.85546875" style="87" customWidth="1"/>
    <col min="6146" max="6146" width="31.42578125" style="87" customWidth="1"/>
    <col min="6147" max="6147" width="22.28515625" style="87" customWidth="1"/>
    <col min="6148" max="6148" width="17.28515625" style="87" customWidth="1"/>
    <col min="6149" max="6149" width="17.140625" style="87" customWidth="1"/>
    <col min="6150" max="6400" width="9.140625" style="87"/>
    <col min="6401" max="6401" width="4.85546875" style="87" customWidth="1"/>
    <col min="6402" max="6402" width="31.42578125" style="87" customWidth="1"/>
    <col min="6403" max="6403" width="22.28515625" style="87" customWidth="1"/>
    <col min="6404" max="6404" width="17.28515625" style="87" customWidth="1"/>
    <col min="6405" max="6405" width="17.140625" style="87" customWidth="1"/>
    <col min="6406" max="6656" width="9.140625" style="87"/>
    <col min="6657" max="6657" width="4.85546875" style="87" customWidth="1"/>
    <col min="6658" max="6658" width="31.42578125" style="87" customWidth="1"/>
    <col min="6659" max="6659" width="22.28515625" style="87" customWidth="1"/>
    <col min="6660" max="6660" width="17.28515625" style="87" customWidth="1"/>
    <col min="6661" max="6661" width="17.140625" style="87" customWidth="1"/>
    <col min="6662" max="6912" width="9.140625" style="87"/>
    <col min="6913" max="6913" width="4.85546875" style="87" customWidth="1"/>
    <col min="6914" max="6914" width="31.42578125" style="87" customWidth="1"/>
    <col min="6915" max="6915" width="22.28515625" style="87" customWidth="1"/>
    <col min="6916" max="6916" width="17.28515625" style="87" customWidth="1"/>
    <col min="6917" max="6917" width="17.140625" style="87" customWidth="1"/>
    <col min="6918" max="7168" width="9.140625" style="87"/>
    <col min="7169" max="7169" width="4.85546875" style="87" customWidth="1"/>
    <col min="7170" max="7170" width="31.42578125" style="87" customWidth="1"/>
    <col min="7171" max="7171" width="22.28515625" style="87" customWidth="1"/>
    <col min="7172" max="7172" width="17.28515625" style="87" customWidth="1"/>
    <col min="7173" max="7173" width="17.140625" style="87" customWidth="1"/>
    <col min="7174" max="7424" width="9.140625" style="87"/>
    <col min="7425" max="7425" width="4.85546875" style="87" customWidth="1"/>
    <col min="7426" max="7426" width="31.42578125" style="87" customWidth="1"/>
    <col min="7427" max="7427" width="22.28515625" style="87" customWidth="1"/>
    <col min="7428" max="7428" width="17.28515625" style="87" customWidth="1"/>
    <col min="7429" max="7429" width="17.140625" style="87" customWidth="1"/>
    <col min="7430" max="7680" width="9.140625" style="87"/>
    <col min="7681" max="7681" width="4.85546875" style="87" customWidth="1"/>
    <col min="7682" max="7682" width="31.42578125" style="87" customWidth="1"/>
    <col min="7683" max="7683" width="22.28515625" style="87" customWidth="1"/>
    <col min="7684" max="7684" width="17.28515625" style="87" customWidth="1"/>
    <col min="7685" max="7685" width="17.140625" style="87" customWidth="1"/>
    <col min="7686" max="7936" width="9.140625" style="87"/>
    <col min="7937" max="7937" width="4.85546875" style="87" customWidth="1"/>
    <col min="7938" max="7938" width="31.42578125" style="87" customWidth="1"/>
    <col min="7939" max="7939" width="22.28515625" style="87" customWidth="1"/>
    <col min="7940" max="7940" width="17.28515625" style="87" customWidth="1"/>
    <col min="7941" max="7941" width="17.140625" style="87" customWidth="1"/>
    <col min="7942" max="8192" width="9.140625" style="87"/>
    <col min="8193" max="8193" width="4.85546875" style="87" customWidth="1"/>
    <col min="8194" max="8194" width="31.42578125" style="87" customWidth="1"/>
    <col min="8195" max="8195" width="22.28515625" style="87" customWidth="1"/>
    <col min="8196" max="8196" width="17.28515625" style="87" customWidth="1"/>
    <col min="8197" max="8197" width="17.140625" style="87" customWidth="1"/>
    <col min="8198" max="8448" width="9.140625" style="87"/>
    <col min="8449" max="8449" width="4.85546875" style="87" customWidth="1"/>
    <col min="8450" max="8450" width="31.42578125" style="87" customWidth="1"/>
    <col min="8451" max="8451" width="22.28515625" style="87" customWidth="1"/>
    <col min="8452" max="8452" width="17.28515625" style="87" customWidth="1"/>
    <col min="8453" max="8453" width="17.140625" style="87" customWidth="1"/>
    <col min="8454" max="8704" width="9.140625" style="87"/>
    <col min="8705" max="8705" width="4.85546875" style="87" customWidth="1"/>
    <col min="8706" max="8706" width="31.42578125" style="87" customWidth="1"/>
    <col min="8707" max="8707" width="22.28515625" style="87" customWidth="1"/>
    <col min="8708" max="8708" width="17.28515625" style="87" customWidth="1"/>
    <col min="8709" max="8709" width="17.140625" style="87" customWidth="1"/>
    <col min="8710" max="8960" width="9.140625" style="87"/>
    <col min="8961" max="8961" width="4.85546875" style="87" customWidth="1"/>
    <col min="8962" max="8962" width="31.42578125" style="87" customWidth="1"/>
    <col min="8963" max="8963" width="22.28515625" style="87" customWidth="1"/>
    <col min="8964" max="8964" width="17.28515625" style="87" customWidth="1"/>
    <col min="8965" max="8965" width="17.140625" style="87" customWidth="1"/>
    <col min="8966" max="9216" width="9.140625" style="87"/>
    <col min="9217" max="9217" width="4.85546875" style="87" customWidth="1"/>
    <col min="9218" max="9218" width="31.42578125" style="87" customWidth="1"/>
    <col min="9219" max="9219" width="22.28515625" style="87" customWidth="1"/>
    <col min="9220" max="9220" width="17.28515625" style="87" customWidth="1"/>
    <col min="9221" max="9221" width="17.140625" style="87" customWidth="1"/>
    <col min="9222" max="9472" width="9.140625" style="87"/>
    <col min="9473" max="9473" width="4.85546875" style="87" customWidth="1"/>
    <col min="9474" max="9474" width="31.42578125" style="87" customWidth="1"/>
    <col min="9475" max="9475" width="22.28515625" style="87" customWidth="1"/>
    <col min="9476" max="9476" width="17.28515625" style="87" customWidth="1"/>
    <col min="9477" max="9477" width="17.140625" style="87" customWidth="1"/>
    <col min="9478" max="9728" width="9.140625" style="87"/>
    <col min="9729" max="9729" width="4.85546875" style="87" customWidth="1"/>
    <col min="9730" max="9730" width="31.42578125" style="87" customWidth="1"/>
    <col min="9731" max="9731" width="22.28515625" style="87" customWidth="1"/>
    <col min="9732" max="9732" width="17.28515625" style="87" customWidth="1"/>
    <col min="9733" max="9733" width="17.140625" style="87" customWidth="1"/>
    <col min="9734" max="9984" width="9.140625" style="87"/>
    <col min="9985" max="9985" width="4.85546875" style="87" customWidth="1"/>
    <col min="9986" max="9986" width="31.42578125" style="87" customWidth="1"/>
    <col min="9987" max="9987" width="22.28515625" style="87" customWidth="1"/>
    <col min="9988" max="9988" width="17.28515625" style="87" customWidth="1"/>
    <col min="9989" max="9989" width="17.140625" style="87" customWidth="1"/>
    <col min="9990" max="10240" width="9.140625" style="87"/>
    <col min="10241" max="10241" width="4.85546875" style="87" customWidth="1"/>
    <col min="10242" max="10242" width="31.42578125" style="87" customWidth="1"/>
    <col min="10243" max="10243" width="22.28515625" style="87" customWidth="1"/>
    <col min="10244" max="10244" width="17.28515625" style="87" customWidth="1"/>
    <col min="10245" max="10245" width="17.140625" style="87" customWidth="1"/>
    <col min="10246" max="10496" width="9.140625" style="87"/>
    <col min="10497" max="10497" width="4.85546875" style="87" customWidth="1"/>
    <col min="10498" max="10498" width="31.42578125" style="87" customWidth="1"/>
    <col min="10499" max="10499" width="22.28515625" style="87" customWidth="1"/>
    <col min="10500" max="10500" width="17.28515625" style="87" customWidth="1"/>
    <col min="10501" max="10501" width="17.140625" style="87" customWidth="1"/>
    <col min="10502" max="10752" width="9.140625" style="87"/>
    <col min="10753" max="10753" width="4.85546875" style="87" customWidth="1"/>
    <col min="10754" max="10754" width="31.42578125" style="87" customWidth="1"/>
    <col min="10755" max="10755" width="22.28515625" style="87" customWidth="1"/>
    <col min="10756" max="10756" width="17.28515625" style="87" customWidth="1"/>
    <col min="10757" max="10757" width="17.140625" style="87" customWidth="1"/>
    <col min="10758" max="11008" width="9.140625" style="87"/>
    <col min="11009" max="11009" width="4.85546875" style="87" customWidth="1"/>
    <col min="11010" max="11010" width="31.42578125" style="87" customWidth="1"/>
    <col min="11011" max="11011" width="22.28515625" style="87" customWidth="1"/>
    <col min="11012" max="11012" width="17.28515625" style="87" customWidth="1"/>
    <col min="11013" max="11013" width="17.140625" style="87" customWidth="1"/>
    <col min="11014" max="11264" width="9.140625" style="87"/>
    <col min="11265" max="11265" width="4.85546875" style="87" customWidth="1"/>
    <col min="11266" max="11266" width="31.42578125" style="87" customWidth="1"/>
    <col min="11267" max="11267" width="22.28515625" style="87" customWidth="1"/>
    <col min="11268" max="11268" width="17.28515625" style="87" customWidth="1"/>
    <col min="11269" max="11269" width="17.140625" style="87" customWidth="1"/>
    <col min="11270" max="11520" width="9.140625" style="87"/>
    <col min="11521" max="11521" width="4.85546875" style="87" customWidth="1"/>
    <col min="11522" max="11522" width="31.42578125" style="87" customWidth="1"/>
    <col min="11523" max="11523" width="22.28515625" style="87" customWidth="1"/>
    <col min="11524" max="11524" width="17.28515625" style="87" customWidth="1"/>
    <col min="11525" max="11525" width="17.140625" style="87" customWidth="1"/>
    <col min="11526" max="11776" width="9.140625" style="87"/>
    <col min="11777" max="11777" width="4.85546875" style="87" customWidth="1"/>
    <col min="11778" max="11778" width="31.42578125" style="87" customWidth="1"/>
    <col min="11779" max="11779" width="22.28515625" style="87" customWidth="1"/>
    <col min="11780" max="11780" width="17.28515625" style="87" customWidth="1"/>
    <col min="11781" max="11781" width="17.140625" style="87" customWidth="1"/>
    <col min="11782" max="12032" width="9.140625" style="87"/>
    <col min="12033" max="12033" width="4.85546875" style="87" customWidth="1"/>
    <col min="12034" max="12034" width="31.42578125" style="87" customWidth="1"/>
    <col min="12035" max="12035" width="22.28515625" style="87" customWidth="1"/>
    <col min="12036" max="12036" width="17.28515625" style="87" customWidth="1"/>
    <col min="12037" max="12037" width="17.140625" style="87" customWidth="1"/>
    <col min="12038" max="12288" width="9.140625" style="87"/>
    <col min="12289" max="12289" width="4.85546875" style="87" customWidth="1"/>
    <col min="12290" max="12290" width="31.42578125" style="87" customWidth="1"/>
    <col min="12291" max="12291" width="22.28515625" style="87" customWidth="1"/>
    <col min="12292" max="12292" width="17.28515625" style="87" customWidth="1"/>
    <col min="12293" max="12293" width="17.140625" style="87" customWidth="1"/>
    <col min="12294" max="12544" width="9.140625" style="87"/>
    <col min="12545" max="12545" width="4.85546875" style="87" customWidth="1"/>
    <col min="12546" max="12546" width="31.42578125" style="87" customWidth="1"/>
    <col min="12547" max="12547" width="22.28515625" style="87" customWidth="1"/>
    <col min="12548" max="12548" width="17.28515625" style="87" customWidth="1"/>
    <col min="12549" max="12549" width="17.140625" style="87" customWidth="1"/>
    <col min="12550" max="12800" width="9.140625" style="87"/>
    <col min="12801" max="12801" width="4.85546875" style="87" customWidth="1"/>
    <col min="12802" max="12802" width="31.42578125" style="87" customWidth="1"/>
    <col min="12803" max="12803" width="22.28515625" style="87" customWidth="1"/>
    <col min="12804" max="12804" width="17.28515625" style="87" customWidth="1"/>
    <col min="12805" max="12805" width="17.140625" style="87" customWidth="1"/>
    <col min="12806" max="13056" width="9.140625" style="87"/>
    <col min="13057" max="13057" width="4.85546875" style="87" customWidth="1"/>
    <col min="13058" max="13058" width="31.42578125" style="87" customWidth="1"/>
    <col min="13059" max="13059" width="22.28515625" style="87" customWidth="1"/>
    <col min="13060" max="13060" width="17.28515625" style="87" customWidth="1"/>
    <col min="13061" max="13061" width="17.140625" style="87" customWidth="1"/>
    <col min="13062" max="13312" width="9.140625" style="87"/>
    <col min="13313" max="13313" width="4.85546875" style="87" customWidth="1"/>
    <col min="13314" max="13314" width="31.42578125" style="87" customWidth="1"/>
    <col min="13315" max="13315" width="22.28515625" style="87" customWidth="1"/>
    <col min="13316" max="13316" width="17.28515625" style="87" customWidth="1"/>
    <col min="13317" max="13317" width="17.140625" style="87" customWidth="1"/>
    <col min="13318" max="13568" width="9.140625" style="87"/>
    <col min="13569" max="13569" width="4.85546875" style="87" customWidth="1"/>
    <col min="13570" max="13570" width="31.42578125" style="87" customWidth="1"/>
    <col min="13571" max="13571" width="22.28515625" style="87" customWidth="1"/>
    <col min="13572" max="13572" width="17.28515625" style="87" customWidth="1"/>
    <col min="13573" max="13573" width="17.140625" style="87" customWidth="1"/>
    <col min="13574" max="13824" width="9.140625" style="87"/>
    <col min="13825" max="13825" width="4.85546875" style="87" customWidth="1"/>
    <col min="13826" max="13826" width="31.42578125" style="87" customWidth="1"/>
    <col min="13827" max="13827" width="22.28515625" style="87" customWidth="1"/>
    <col min="13828" max="13828" width="17.28515625" style="87" customWidth="1"/>
    <col min="13829" max="13829" width="17.140625" style="87" customWidth="1"/>
    <col min="13830" max="14080" width="9.140625" style="87"/>
    <col min="14081" max="14081" width="4.85546875" style="87" customWidth="1"/>
    <col min="14082" max="14082" width="31.42578125" style="87" customWidth="1"/>
    <col min="14083" max="14083" width="22.28515625" style="87" customWidth="1"/>
    <col min="14084" max="14084" width="17.28515625" style="87" customWidth="1"/>
    <col min="14085" max="14085" width="17.140625" style="87" customWidth="1"/>
    <col min="14086" max="14336" width="9.140625" style="87"/>
    <col min="14337" max="14337" width="4.85546875" style="87" customWidth="1"/>
    <col min="14338" max="14338" width="31.42578125" style="87" customWidth="1"/>
    <col min="14339" max="14339" width="22.28515625" style="87" customWidth="1"/>
    <col min="14340" max="14340" width="17.28515625" style="87" customWidth="1"/>
    <col min="14341" max="14341" width="17.140625" style="87" customWidth="1"/>
    <col min="14342" max="14592" width="9.140625" style="87"/>
    <col min="14593" max="14593" width="4.85546875" style="87" customWidth="1"/>
    <col min="14594" max="14594" width="31.42578125" style="87" customWidth="1"/>
    <col min="14595" max="14595" width="22.28515625" style="87" customWidth="1"/>
    <col min="14596" max="14596" width="17.28515625" style="87" customWidth="1"/>
    <col min="14597" max="14597" width="17.140625" style="87" customWidth="1"/>
    <col min="14598" max="14848" width="9.140625" style="87"/>
    <col min="14849" max="14849" width="4.85546875" style="87" customWidth="1"/>
    <col min="14850" max="14850" width="31.42578125" style="87" customWidth="1"/>
    <col min="14851" max="14851" width="22.28515625" style="87" customWidth="1"/>
    <col min="14852" max="14852" width="17.28515625" style="87" customWidth="1"/>
    <col min="14853" max="14853" width="17.140625" style="87" customWidth="1"/>
    <col min="14854" max="15104" width="9.140625" style="87"/>
    <col min="15105" max="15105" width="4.85546875" style="87" customWidth="1"/>
    <col min="15106" max="15106" width="31.42578125" style="87" customWidth="1"/>
    <col min="15107" max="15107" width="22.28515625" style="87" customWidth="1"/>
    <col min="15108" max="15108" width="17.28515625" style="87" customWidth="1"/>
    <col min="15109" max="15109" width="17.140625" style="87" customWidth="1"/>
    <col min="15110" max="15360" width="9.140625" style="87"/>
    <col min="15361" max="15361" width="4.85546875" style="87" customWidth="1"/>
    <col min="15362" max="15362" width="31.42578125" style="87" customWidth="1"/>
    <col min="15363" max="15363" width="22.28515625" style="87" customWidth="1"/>
    <col min="15364" max="15364" width="17.28515625" style="87" customWidth="1"/>
    <col min="15365" max="15365" width="17.140625" style="87" customWidth="1"/>
    <col min="15366" max="15616" width="9.140625" style="87"/>
    <col min="15617" max="15617" width="4.85546875" style="87" customWidth="1"/>
    <col min="15618" max="15618" width="31.42578125" style="87" customWidth="1"/>
    <col min="15619" max="15619" width="22.28515625" style="87" customWidth="1"/>
    <col min="15620" max="15620" width="17.28515625" style="87" customWidth="1"/>
    <col min="15621" max="15621" width="17.140625" style="87" customWidth="1"/>
    <col min="15622" max="15872" width="9.140625" style="87"/>
    <col min="15873" max="15873" width="4.85546875" style="87" customWidth="1"/>
    <col min="15874" max="15874" width="31.42578125" style="87" customWidth="1"/>
    <col min="15875" max="15875" width="22.28515625" style="87" customWidth="1"/>
    <col min="15876" max="15876" width="17.28515625" style="87" customWidth="1"/>
    <col min="15877" max="15877" width="17.140625" style="87" customWidth="1"/>
    <col min="15878" max="16128" width="9.140625" style="87"/>
    <col min="16129" max="16129" width="4.85546875" style="87" customWidth="1"/>
    <col min="16130" max="16130" width="31.42578125" style="87" customWidth="1"/>
    <col min="16131" max="16131" width="22.28515625" style="87" customWidth="1"/>
    <col min="16132" max="16132" width="17.28515625" style="87" customWidth="1"/>
    <col min="16133" max="16133" width="17.140625" style="87" customWidth="1"/>
    <col min="16134" max="16384" width="9.140625" style="87"/>
  </cols>
  <sheetData>
    <row r="1" spans="1:8" s="86" customFormat="1" ht="18">
      <c r="A1" s="327" t="str">
        <f>'MG COVER PAGE'!A1</f>
        <v>Name of Distribution Licensee: M G V C L</v>
      </c>
      <c r="B1" s="327"/>
      <c r="C1" s="327"/>
      <c r="D1" s="327"/>
      <c r="E1" s="327"/>
    </row>
    <row r="2" spans="1:8" s="86" customFormat="1" ht="18">
      <c r="A2" s="327" t="str">
        <f>'MG COVER PAGE'!A2</f>
        <v>Quarter :   Q-I  (Jul-Aug-Sep-2025)</v>
      </c>
      <c r="B2" s="327"/>
      <c r="C2" s="327"/>
      <c r="D2" s="327"/>
      <c r="E2" s="327"/>
    </row>
    <row r="3" spans="1:8" s="86" customFormat="1" ht="18">
      <c r="A3" s="327" t="str">
        <f>'MG COVER PAGE'!A3</f>
        <v>Year: 2025-26</v>
      </c>
      <c r="B3" s="327"/>
      <c r="C3" s="327"/>
      <c r="D3" s="327"/>
      <c r="E3" s="327"/>
    </row>
    <row r="4" spans="1:8" s="125" customFormat="1" ht="18">
      <c r="A4" s="106" t="s">
        <v>451</v>
      </c>
      <c r="B4" s="107"/>
      <c r="C4" s="107"/>
      <c r="D4" s="107"/>
      <c r="E4" s="107"/>
    </row>
    <row r="5" spans="1:8" s="127" customFormat="1" ht="19.5" customHeight="1">
      <c r="A5" s="358" t="s">
        <v>452</v>
      </c>
      <c r="B5" s="358"/>
      <c r="C5" s="358"/>
      <c r="D5" s="358"/>
      <c r="E5" s="358"/>
      <c r="F5" s="126"/>
    </row>
    <row r="6" spans="1:8" s="127" customFormat="1" ht="15">
      <c r="A6" s="359" t="s">
        <v>453</v>
      </c>
      <c r="B6" s="353" t="s">
        <v>454</v>
      </c>
      <c r="C6" s="128" t="s">
        <v>455</v>
      </c>
      <c r="D6" s="353" t="s">
        <v>456</v>
      </c>
      <c r="E6" s="354" t="s">
        <v>457</v>
      </c>
      <c r="F6" s="353" t="s">
        <v>458</v>
      </c>
      <c r="G6" s="354" t="s">
        <v>457</v>
      </c>
      <c r="H6" s="129" t="s">
        <v>457</v>
      </c>
    </row>
    <row r="7" spans="1:8" s="127" customFormat="1" ht="45" customHeight="1">
      <c r="A7" s="359"/>
      <c r="B7" s="353"/>
      <c r="C7" s="130" t="s">
        <v>459</v>
      </c>
      <c r="D7" s="130" t="s">
        <v>460</v>
      </c>
      <c r="E7" s="130" t="s">
        <v>461</v>
      </c>
      <c r="F7" s="130" t="s">
        <v>462</v>
      </c>
      <c r="G7" s="130" t="s">
        <v>463</v>
      </c>
      <c r="H7" s="130" t="s">
        <v>464</v>
      </c>
    </row>
    <row r="8" spans="1:8" s="127" customFormat="1" ht="48">
      <c r="A8" s="131">
        <v>1</v>
      </c>
      <c r="B8" s="132" t="s">
        <v>465</v>
      </c>
      <c r="C8" s="131" t="s">
        <v>466</v>
      </c>
      <c r="D8" s="133">
        <v>0</v>
      </c>
      <c r="E8" s="133">
        <v>0</v>
      </c>
      <c r="F8" s="133">
        <v>0</v>
      </c>
      <c r="G8" s="133">
        <v>0</v>
      </c>
      <c r="H8" s="133">
        <v>0</v>
      </c>
    </row>
    <row r="9" spans="1:8" s="127" customFormat="1" ht="120">
      <c r="A9" s="131">
        <v>2</v>
      </c>
      <c r="B9" s="132" t="s">
        <v>467</v>
      </c>
      <c r="C9" s="132" t="s">
        <v>468</v>
      </c>
      <c r="D9" s="133">
        <v>0</v>
      </c>
      <c r="E9" s="133">
        <v>0</v>
      </c>
      <c r="F9" s="133">
        <v>0</v>
      </c>
      <c r="G9" s="133">
        <v>0</v>
      </c>
      <c r="H9" s="133">
        <v>0</v>
      </c>
    </row>
    <row r="10" spans="1:8" s="127" customFormat="1" ht="84">
      <c r="A10" s="131">
        <v>3</v>
      </c>
      <c r="B10" s="132" t="s">
        <v>469</v>
      </c>
      <c r="C10" s="132" t="s">
        <v>468</v>
      </c>
      <c r="D10" s="133">
        <v>0</v>
      </c>
      <c r="E10" s="133">
        <v>0</v>
      </c>
      <c r="F10" s="133">
        <v>0</v>
      </c>
      <c r="G10" s="133">
        <v>0</v>
      </c>
      <c r="H10" s="133">
        <v>0</v>
      </c>
    </row>
    <row r="11" spans="1:8" s="127" customFormat="1" ht="84">
      <c r="A11" s="131">
        <v>4</v>
      </c>
      <c r="B11" s="132" t="s">
        <v>470</v>
      </c>
      <c r="C11" s="132" t="s">
        <v>468</v>
      </c>
      <c r="D11" s="133">
        <v>0</v>
      </c>
      <c r="E11" s="133">
        <v>0</v>
      </c>
      <c r="F11" s="133">
        <v>0</v>
      </c>
      <c r="G11" s="133">
        <v>0</v>
      </c>
      <c r="H11" s="133">
        <v>0</v>
      </c>
    </row>
    <row r="12" spans="1:8" s="127" customFormat="1" ht="24">
      <c r="A12" s="131">
        <v>5</v>
      </c>
      <c r="B12" s="131" t="s">
        <v>471</v>
      </c>
      <c r="C12" s="132" t="s">
        <v>468</v>
      </c>
      <c r="D12" s="133">
        <v>0</v>
      </c>
      <c r="E12" s="133">
        <v>0</v>
      </c>
      <c r="F12" s="133">
        <v>0</v>
      </c>
      <c r="G12" s="133">
        <v>0</v>
      </c>
      <c r="H12" s="133">
        <v>0</v>
      </c>
    </row>
    <row r="13" spans="1:8" s="127" customFormat="1" ht="24">
      <c r="A13" s="131">
        <v>6</v>
      </c>
      <c r="B13" s="132" t="s">
        <v>472</v>
      </c>
      <c r="C13" s="355" t="s">
        <v>468</v>
      </c>
      <c r="D13" s="133">
        <v>0</v>
      </c>
      <c r="E13" s="133">
        <v>0</v>
      </c>
      <c r="F13" s="133">
        <v>0</v>
      </c>
      <c r="G13" s="133">
        <v>0</v>
      </c>
      <c r="H13" s="133">
        <v>0</v>
      </c>
    </row>
    <row r="14" spans="1:8" s="127" customFormat="1" ht="15">
      <c r="A14" s="131">
        <v>7</v>
      </c>
      <c r="B14" s="131" t="s">
        <v>473</v>
      </c>
      <c r="C14" s="356"/>
      <c r="D14" s="133">
        <v>0</v>
      </c>
      <c r="E14" s="133">
        <v>0</v>
      </c>
      <c r="F14" s="133">
        <v>0</v>
      </c>
      <c r="G14" s="133">
        <v>0</v>
      </c>
      <c r="H14" s="133">
        <v>0</v>
      </c>
    </row>
    <row r="15" spans="1:8" s="127" customFormat="1" ht="24">
      <c r="A15" s="131">
        <v>8</v>
      </c>
      <c r="B15" s="132" t="s">
        <v>474</v>
      </c>
      <c r="C15" s="356"/>
      <c r="D15" s="133">
        <v>0</v>
      </c>
      <c r="E15" s="133">
        <v>0</v>
      </c>
      <c r="F15" s="133">
        <v>0</v>
      </c>
      <c r="G15" s="133">
        <v>0</v>
      </c>
      <c r="H15" s="133">
        <v>0</v>
      </c>
    </row>
    <row r="16" spans="1:8" s="127" customFormat="1" ht="36">
      <c r="A16" s="131">
        <v>9</v>
      </c>
      <c r="B16" s="132" t="s">
        <v>475</v>
      </c>
      <c r="C16" s="357"/>
      <c r="D16" s="133">
        <v>0</v>
      </c>
      <c r="E16" s="133">
        <v>0</v>
      </c>
      <c r="F16" s="133">
        <v>0</v>
      </c>
      <c r="G16" s="133">
        <v>0</v>
      </c>
      <c r="H16" s="133">
        <v>0</v>
      </c>
    </row>
    <row r="17" spans="1:8" s="127" customFormat="1" ht="48">
      <c r="A17" s="131">
        <v>10</v>
      </c>
      <c r="B17" s="132" t="s">
        <v>476</v>
      </c>
      <c r="C17" s="132" t="s">
        <v>468</v>
      </c>
      <c r="D17" s="133">
        <v>0</v>
      </c>
      <c r="E17" s="133">
        <v>0</v>
      </c>
      <c r="F17" s="133">
        <v>0</v>
      </c>
      <c r="G17" s="133">
        <v>0</v>
      </c>
      <c r="H17" s="133">
        <v>0</v>
      </c>
    </row>
    <row r="18" spans="1:8" s="127" customFormat="1" ht="36">
      <c r="A18" s="131">
        <v>11</v>
      </c>
      <c r="B18" s="132" t="s">
        <v>477</v>
      </c>
      <c r="C18" s="132" t="s">
        <v>468</v>
      </c>
      <c r="D18" s="133">
        <v>0</v>
      </c>
      <c r="E18" s="133">
        <v>0</v>
      </c>
      <c r="F18" s="133">
        <v>0</v>
      </c>
      <c r="G18" s="133">
        <v>0</v>
      </c>
      <c r="H18" s="133">
        <v>0</v>
      </c>
    </row>
    <row r="19" spans="1:8" s="127" customFormat="1" ht="24">
      <c r="A19" s="131">
        <v>12</v>
      </c>
      <c r="B19" s="131" t="s">
        <v>478</v>
      </c>
      <c r="C19" s="132" t="s">
        <v>468</v>
      </c>
      <c r="D19" s="133">
        <v>0</v>
      </c>
      <c r="E19" s="133">
        <v>0</v>
      </c>
      <c r="F19" s="133">
        <v>0</v>
      </c>
      <c r="G19" s="133">
        <v>0</v>
      </c>
      <c r="H19" s="133">
        <v>0</v>
      </c>
    </row>
    <row r="20" spans="1:8" s="127" customFormat="1" ht="84">
      <c r="A20" s="131">
        <v>13</v>
      </c>
      <c r="B20" s="131" t="s">
        <v>479</v>
      </c>
      <c r="C20" s="132" t="s">
        <v>480</v>
      </c>
      <c r="D20" s="133">
        <v>0</v>
      </c>
      <c r="E20" s="133">
        <v>0</v>
      </c>
      <c r="F20" s="133">
        <v>0</v>
      </c>
      <c r="G20" s="133">
        <v>0</v>
      </c>
      <c r="H20" s="133">
        <v>0</v>
      </c>
    </row>
    <row r="21" spans="1:8" ht="120">
      <c r="A21" s="131">
        <v>14</v>
      </c>
      <c r="B21" s="131" t="s">
        <v>481</v>
      </c>
      <c r="C21" s="132" t="s">
        <v>482</v>
      </c>
      <c r="D21" s="133">
        <v>0</v>
      </c>
      <c r="E21" s="133">
        <v>0</v>
      </c>
      <c r="F21" s="133">
        <v>0</v>
      </c>
      <c r="G21" s="133">
        <v>0</v>
      </c>
      <c r="H21" s="133">
        <v>0</v>
      </c>
    </row>
    <row r="22" spans="1:8" ht="72">
      <c r="A22" s="131">
        <v>15</v>
      </c>
      <c r="B22" s="132" t="s">
        <v>483</v>
      </c>
      <c r="C22" s="132" t="s">
        <v>484</v>
      </c>
      <c r="D22" s="133">
        <v>0</v>
      </c>
      <c r="E22" s="133">
        <v>0</v>
      </c>
      <c r="F22" s="133">
        <v>0</v>
      </c>
      <c r="G22" s="133">
        <v>0</v>
      </c>
      <c r="H22" s="133">
        <v>0</v>
      </c>
    </row>
    <row r="23" spans="1:8" ht="96">
      <c r="A23" s="131">
        <v>16</v>
      </c>
      <c r="B23" s="132" t="s">
        <v>485</v>
      </c>
      <c r="C23" s="355" t="s">
        <v>486</v>
      </c>
      <c r="D23" s="133">
        <v>0</v>
      </c>
      <c r="E23" s="133">
        <v>0</v>
      </c>
      <c r="F23" s="133">
        <v>0</v>
      </c>
      <c r="G23" s="133">
        <v>0</v>
      </c>
      <c r="H23" s="133">
        <v>0</v>
      </c>
    </row>
    <row r="24" spans="1:8" ht="48">
      <c r="A24" s="131">
        <v>17</v>
      </c>
      <c r="B24" s="132" t="s">
        <v>487</v>
      </c>
      <c r="C24" s="356"/>
      <c r="D24" s="133">
        <v>0</v>
      </c>
      <c r="E24" s="133">
        <v>0</v>
      </c>
      <c r="F24" s="133">
        <v>0</v>
      </c>
      <c r="G24" s="133">
        <v>0</v>
      </c>
      <c r="H24" s="133">
        <v>0</v>
      </c>
    </row>
    <row r="25" spans="1:8" ht="36">
      <c r="A25" s="131">
        <v>18</v>
      </c>
      <c r="B25" s="132" t="s">
        <v>488</v>
      </c>
      <c r="C25" s="356"/>
      <c r="D25" s="133">
        <v>0</v>
      </c>
      <c r="E25" s="133">
        <v>0</v>
      </c>
      <c r="F25" s="133">
        <v>0</v>
      </c>
      <c r="G25" s="133">
        <v>0</v>
      </c>
      <c r="H25" s="133">
        <v>0</v>
      </c>
    </row>
    <row r="26" spans="1:8" ht="48">
      <c r="A26" s="131">
        <v>19</v>
      </c>
      <c r="B26" s="132" t="s">
        <v>489</v>
      </c>
      <c r="C26" s="356"/>
      <c r="D26" s="133">
        <v>0</v>
      </c>
      <c r="E26" s="133">
        <v>0</v>
      </c>
      <c r="F26" s="133">
        <v>0</v>
      </c>
      <c r="G26" s="133">
        <v>0</v>
      </c>
      <c r="H26" s="133">
        <v>0</v>
      </c>
    </row>
    <row r="27" spans="1:8" ht="48">
      <c r="A27" s="131">
        <v>20</v>
      </c>
      <c r="B27" s="132" t="s">
        <v>490</v>
      </c>
      <c r="C27" s="357"/>
      <c r="D27" s="133">
        <v>0</v>
      </c>
      <c r="E27" s="133">
        <v>0</v>
      </c>
      <c r="F27" s="133">
        <v>0</v>
      </c>
      <c r="G27" s="133">
        <v>0</v>
      </c>
      <c r="H27" s="133">
        <v>0</v>
      </c>
    </row>
    <row r="28" spans="1:8" ht="60">
      <c r="A28" s="131">
        <v>21</v>
      </c>
      <c r="B28" s="131" t="s">
        <v>491</v>
      </c>
      <c r="C28" s="132" t="s">
        <v>492</v>
      </c>
      <c r="D28" s="133">
        <v>0</v>
      </c>
      <c r="E28" s="133">
        <v>0</v>
      </c>
      <c r="F28" s="133">
        <v>0</v>
      </c>
      <c r="G28" s="133">
        <v>0</v>
      </c>
      <c r="H28" s="133">
        <v>0</v>
      </c>
    </row>
    <row r="29" spans="1:8" ht="60">
      <c r="A29" s="131">
        <v>22</v>
      </c>
      <c r="B29" s="132" t="s">
        <v>493</v>
      </c>
      <c r="C29" s="132" t="s">
        <v>494</v>
      </c>
      <c r="D29" s="133">
        <v>0</v>
      </c>
      <c r="E29" s="133">
        <v>0</v>
      </c>
      <c r="F29" s="133">
        <v>0</v>
      </c>
      <c r="G29" s="133">
        <v>0</v>
      </c>
      <c r="H29" s="133">
        <v>0</v>
      </c>
    </row>
    <row r="30" spans="1:8" ht="24">
      <c r="A30" s="131">
        <v>23</v>
      </c>
      <c r="B30" s="132" t="s">
        <v>495</v>
      </c>
      <c r="C30" s="131" t="s">
        <v>496</v>
      </c>
      <c r="D30" s="133">
        <v>0</v>
      </c>
      <c r="E30" s="133">
        <v>0</v>
      </c>
      <c r="F30" s="133">
        <v>0</v>
      </c>
      <c r="G30" s="133">
        <v>0</v>
      </c>
      <c r="H30" s="133">
        <v>0</v>
      </c>
    </row>
    <row r="31" spans="1:8" ht="36">
      <c r="A31" s="131">
        <v>24</v>
      </c>
      <c r="B31" s="132" t="s">
        <v>497</v>
      </c>
      <c r="C31" s="132" t="s">
        <v>498</v>
      </c>
      <c r="D31" s="133">
        <v>0</v>
      </c>
      <c r="E31" s="133">
        <v>0</v>
      </c>
      <c r="F31" s="133">
        <v>0</v>
      </c>
      <c r="G31" s="133">
        <v>0</v>
      </c>
      <c r="H31" s="133">
        <v>0</v>
      </c>
    </row>
  </sheetData>
  <mergeCells count="10">
    <mergeCell ref="F6:G6"/>
    <mergeCell ref="C13:C16"/>
    <mergeCell ref="C23:C27"/>
    <mergeCell ref="A1:E1"/>
    <mergeCell ref="A2:E2"/>
    <mergeCell ref="A3:E3"/>
    <mergeCell ref="A5:E5"/>
    <mergeCell ref="A6:A7"/>
    <mergeCell ref="B6:B7"/>
    <mergeCell ref="D6:E6"/>
  </mergeCells>
  <printOptions horizontalCentered="1" verticalCentered="1"/>
  <pageMargins left="0.45" right="0.45" top="0.5" bottom="0.5" header="0.3" footer="0.3"/>
  <pageSetup paperSize="9" scale="90" orientation="landscape" r:id="rId1"/>
  <headerFooter>
    <oddFooter>&amp;L&amp;A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zoomScale="115" zoomScaleNormal="115" workbookViewId="0">
      <selection sqref="A1:I3"/>
    </sheetView>
  </sheetViews>
  <sheetFormatPr defaultRowHeight="15"/>
  <sheetData>
    <row r="1" spans="1:9">
      <c r="A1" s="360" t="s">
        <v>499</v>
      </c>
      <c r="B1" s="361"/>
      <c r="C1" s="361"/>
      <c r="D1" s="361"/>
      <c r="E1" s="361"/>
      <c r="F1" s="361"/>
      <c r="G1" s="361"/>
      <c r="H1" s="361"/>
      <c r="I1" s="361"/>
    </row>
    <row r="2" spans="1:9" ht="192">
      <c r="A2" s="134" t="s">
        <v>453</v>
      </c>
      <c r="B2" s="134" t="s">
        <v>500</v>
      </c>
      <c r="C2" s="134" t="s">
        <v>501</v>
      </c>
      <c r="D2" s="134" t="s">
        <v>502</v>
      </c>
      <c r="E2" s="134" t="s">
        <v>503</v>
      </c>
      <c r="F2" s="134" t="s">
        <v>504</v>
      </c>
      <c r="G2" s="134" t="s">
        <v>505</v>
      </c>
      <c r="H2" s="134" t="s">
        <v>506</v>
      </c>
      <c r="I2" s="134" t="s">
        <v>507</v>
      </c>
    </row>
    <row r="3" spans="1:9">
      <c r="A3" s="129" t="s">
        <v>457</v>
      </c>
      <c r="B3" s="133">
        <v>0</v>
      </c>
      <c r="C3" s="133">
        <v>0</v>
      </c>
      <c r="D3" s="133">
        <v>0</v>
      </c>
      <c r="E3" s="133">
        <v>0</v>
      </c>
      <c r="F3" s="133">
        <v>0</v>
      </c>
      <c r="G3" s="133">
        <v>0</v>
      </c>
      <c r="H3" s="133">
        <v>0</v>
      </c>
      <c r="I3" s="133">
        <v>0</v>
      </c>
    </row>
    <row r="4" spans="1:9">
      <c r="A4" s="129" t="s">
        <v>457</v>
      </c>
      <c r="B4" s="133" t="s">
        <v>457</v>
      </c>
      <c r="C4" s="133" t="s">
        <v>457</v>
      </c>
      <c r="D4" s="133" t="s">
        <v>457</v>
      </c>
      <c r="E4" s="133" t="s">
        <v>457</v>
      </c>
      <c r="F4" s="133" t="s">
        <v>457</v>
      </c>
      <c r="G4" s="133" t="s">
        <v>457</v>
      </c>
      <c r="H4" s="133" t="s">
        <v>457</v>
      </c>
      <c r="I4" s="133" t="s">
        <v>457</v>
      </c>
    </row>
    <row r="5" spans="1:9">
      <c r="A5" s="129" t="s">
        <v>457</v>
      </c>
      <c r="B5" s="133" t="s">
        <v>457</v>
      </c>
      <c r="C5" s="133" t="s">
        <v>457</v>
      </c>
      <c r="D5" s="133" t="s">
        <v>457</v>
      </c>
      <c r="E5" s="133" t="s">
        <v>457</v>
      </c>
      <c r="F5" s="133" t="s">
        <v>457</v>
      </c>
      <c r="G5" s="133" t="s">
        <v>457</v>
      </c>
      <c r="H5" s="133" t="s">
        <v>457</v>
      </c>
      <c r="I5" s="133" t="s">
        <v>457</v>
      </c>
    </row>
    <row r="6" spans="1:9">
      <c r="A6" s="129" t="s">
        <v>457</v>
      </c>
      <c r="B6" s="133" t="s">
        <v>457</v>
      </c>
      <c r="C6" s="133" t="s">
        <v>457</v>
      </c>
      <c r="D6" s="133" t="s">
        <v>457</v>
      </c>
      <c r="E6" s="133" t="s">
        <v>457</v>
      </c>
      <c r="F6" s="133" t="s">
        <v>457</v>
      </c>
      <c r="G6" s="133" t="s">
        <v>457</v>
      </c>
      <c r="H6" s="133" t="s">
        <v>457</v>
      </c>
      <c r="I6" s="133" t="s">
        <v>457</v>
      </c>
    </row>
  </sheetData>
  <mergeCells count="1">
    <mergeCell ref="A1:I1"/>
  </mergeCells>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B1" zoomScale="85" zoomScaleNormal="85" workbookViewId="0">
      <selection sqref="A1:E8"/>
    </sheetView>
  </sheetViews>
  <sheetFormatPr defaultRowHeight="15"/>
  <cols>
    <col min="1" max="5" width="39.5703125" customWidth="1"/>
    <col min="6" max="6" width="22.7109375" customWidth="1"/>
    <col min="7" max="7" width="22.140625" customWidth="1"/>
  </cols>
  <sheetData>
    <row r="1" spans="1:5" ht="26.25" thickBot="1">
      <c r="A1" s="362" t="s">
        <v>660</v>
      </c>
      <c r="B1" s="363"/>
      <c r="C1" s="363"/>
      <c r="D1" s="363"/>
      <c r="E1" s="364"/>
    </row>
    <row r="2" spans="1:5" s="237" customFormat="1" ht="60.75">
      <c r="A2" s="236" t="s">
        <v>661</v>
      </c>
      <c r="B2" s="236" t="s">
        <v>662</v>
      </c>
      <c r="C2" s="236" t="s">
        <v>663</v>
      </c>
      <c r="D2" s="236" t="s">
        <v>664</v>
      </c>
      <c r="E2" s="236" t="s">
        <v>665</v>
      </c>
    </row>
    <row r="3" spans="1:5" ht="20.25" hidden="1">
      <c r="A3" s="238">
        <v>406</v>
      </c>
      <c r="B3" s="238">
        <v>406</v>
      </c>
      <c r="C3" s="238">
        <v>0</v>
      </c>
      <c r="D3" s="238">
        <v>0</v>
      </c>
      <c r="E3" s="238">
        <v>0</v>
      </c>
    </row>
    <row r="4" spans="1:5" ht="20.25" hidden="1">
      <c r="A4" s="238">
        <v>79</v>
      </c>
      <c r="B4" s="238">
        <v>79</v>
      </c>
      <c r="C4" s="238">
        <v>0</v>
      </c>
      <c r="D4" s="238">
        <v>0</v>
      </c>
      <c r="E4" s="238">
        <v>0</v>
      </c>
    </row>
    <row r="5" spans="1:5" ht="20.25" hidden="1">
      <c r="A5" s="238">
        <v>78</v>
      </c>
      <c r="B5" s="238">
        <v>78</v>
      </c>
      <c r="C5" s="238">
        <v>0</v>
      </c>
      <c r="D5" s="238">
        <v>0</v>
      </c>
      <c r="E5" s="238">
        <v>0</v>
      </c>
    </row>
    <row r="6" spans="1:5" ht="20.25" hidden="1">
      <c r="A6" s="238">
        <v>191</v>
      </c>
      <c r="B6" s="238">
        <v>191</v>
      </c>
      <c r="C6" s="238">
        <v>2</v>
      </c>
      <c r="D6" s="238">
        <v>0</v>
      </c>
      <c r="E6" s="238">
        <v>1</v>
      </c>
    </row>
    <row r="7" spans="1:5" ht="20.25" hidden="1">
      <c r="A7" s="238">
        <v>190</v>
      </c>
      <c r="B7" s="238">
        <v>190</v>
      </c>
      <c r="C7" s="238">
        <v>0</v>
      </c>
      <c r="D7" s="238">
        <v>0</v>
      </c>
      <c r="E7" s="238">
        <v>0</v>
      </c>
    </row>
    <row r="8" spans="1:5" s="211" customFormat="1" ht="20.25">
      <c r="A8" s="239">
        <f>SUM(A3:A7)</f>
        <v>944</v>
      </c>
      <c r="B8" s="239">
        <f t="shared" ref="B8:E8" si="0">SUM(B3:B7)</f>
        <v>944</v>
      </c>
      <c r="C8" s="239">
        <f t="shared" si="0"/>
        <v>2</v>
      </c>
      <c r="D8" s="239">
        <f t="shared" si="0"/>
        <v>0</v>
      </c>
      <c r="E8" s="239">
        <f t="shared" si="0"/>
        <v>1</v>
      </c>
    </row>
    <row r="14" spans="1:5" ht="22.5" hidden="1">
      <c r="A14" s="365" t="s">
        <v>671</v>
      </c>
      <c r="B14" s="366" t="s">
        <v>672</v>
      </c>
      <c r="C14" s="366"/>
      <c r="D14" s="366"/>
      <c r="E14" s="366"/>
    </row>
    <row r="15" spans="1:5" ht="22.5" hidden="1">
      <c r="A15" s="365"/>
      <c r="B15" s="366" t="s">
        <v>673</v>
      </c>
      <c r="C15" s="366"/>
      <c r="D15" s="366"/>
      <c r="E15" s="366"/>
    </row>
    <row r="16" spans="1:5" ht="22.5" hidden="1">
      <c r="A16" s="365"/>
      <c r="B16" s="367" t="s">
        <v>674</v>
      </c>
      <c r="C16" s="367"/>
      <c r="D16" s="367"/>
      <c r="E16" s="367"/>
    </row>
    <row r="17" ht="17.25" customHeight="1"/>
  </sheetData>
  <mergeCells count="5">
    <mergeCell ref="A1:E1"/>
    <mergeCell ref="A14:A16"/>
    <mergeCell ref="B14:E14"/>
    <mergeCell ref="B15:E15"/>
    <mergeCell ref="B16:E16"/>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9"/>
  <sheetViews>
    <sheetView workbookViewId="0">
      <selection activeCell="A4" sqref="A4:E11"/>
    </sheetView>
  </sheetViews>
  <sheetFormatPr defaultRowHeight="15"/>
  <cols>
    <col min="1" max="5" width="39.5703125" customWidth="1"/>
    <col min="6" max="6" width="22.7109375" customWidth="1"/>
    <col min="7" max="7" width="22.140625" customWidth="1"/>
  </cols>
  <sheetData>
    <row r="3" spans="1:5" ht="15.75" thickBot="1"/>
    <row r="4" spans="1:5" ht="26.25" thickBot="1">
      <c r="A4" s="362" t="s">
        <v>666</v>
      </c>
      <c r="B4" s="363"/>
      <c r="C4" s="363"/>
      <c r="D4" s="363"/>
      <c r="E4" s="364"/>
    </row>
    <row r="5" spans="1:5" ht="60.75">
      <c r="A5" s="236" t="s">
        <v>661</v>
      </c>
      <c r="B5" s="236" t="s">
        <v>667</v>
      </c>
      <c r="C5" s="236" t="s">
        <v>668</v>
      </c>
      <c r="D5" s="236" t="s">
        <v>669</v>
      </c>
      <c r="E5" s="236" t="s">
        <v>670</v>
      </c>
    </row>
    <row r="6" spans="1:5" ht="20.25" hidden="1">
      <c r="A6" s="238">
        <v>746</v>
      </c>
      <c r="B6" s="238">
        <v>746</v>
      </c>
      <c r="C6" s="238">
        <v>0</v>
      </c>
      <c r="D6" s="238">
        <v>0</v>
      </c>
      <c r="E6" s="238">
        <v>0</v>
      </c>
    </row>
    <row r="7" spans="1:5" ht="20.25" hidden="1">
      <c r="A7" s="238">
        <v>94</v>
      </c>
      <c r="B7" s="238">
        <v>94</v>
      </c>
      <c r="C7" s="238">
        <v>0</v>
      </c>
      <c r="D7" s="238">
        <v>0</v>
      </c>
      <c r="E7" s="238">
        <v>0</v>
      </c>
    </row>
    <row r="8" spans="1:5" ht="20.25" hidden="1">
      <c r="A8" s="238">
        <v>333</v>
      </c>
      <c r="B8" s="238">
        <v>333</v>
      </c>
      <c r="C8" s="238">
        <v>0</v>
      </c>
      <c r="D8" s="238">
        <v>0</v>
      </c>
      <c r="E8" s="238">
        <v>0</v>
      </c>
    </row>
    <row r="9" spans="1:5" ht="20.25" hidden="1">
      <c r="A9" s="238">
        <v>548</v>
      </c>
      <c r="B9" s="238">
        <v>548</v>
      </c>
      <c r="C9" s="238">
        <v>0</v>
      </c>
      <c r="D9" s="238">
        <v>0</v>
      </c>
      <c r="E9" s="238">
        <v>0</v>
      </c>
    </row>
    <row r="10" spans="1:5" ht="20.25" hidden="1">
      <c r="A10" s="238">
        <v>2305</v>
      </c>
      <c r="B10" s="238">
        <v>2305</v>
      </c>
      <c r="C10" s="238">
        <v>0</v>
      </c>
      <c r="D10" s="238">
        <v>0</v>
      </c>
      <c r="E10" s="238">
        <v>0</v>
      </c>
    </row>
    <row r="11" spans="1:5" s="211" customFormat="1" ht="20.25">
      <c r="A11" s="239">
        <f>SUM(A6:A10)</f>
        <v>4026</v>
      </c>
      <c r="B11" s="239">
        <f t="shared" ref="B11:E11" si="0">SUM(B6:B10)</f>
        <v>4026</v>
      </c>
      <c r="C11" s="239">
        <f t="shared" si="0"/>
        <v>0</v>
      </c>
      <c r="D11" s="239">
        <f t="shared" si="0"/>
        <v>0</v>
      </c>
      <c r="E11" s="239">
        <f t="shared" si="0"/>
        <v>0</v>
      </c>
    </row>
    <row r="16" spans="1:5" ht="22.5" hidden="1">
      <c r="A16" s="365" t="s">
        <v>671</v>
      </c>
      <c r="B16" s="366" t="s">
        <v>672</v>
      </c>
      <c r="C16" s="366"/>
      <c r="D16" s="366"/>
      <c r="E16" s="366"/>
    </row>
    <row r="17" spans="1:5" ht="22.5" hidden="1">
      <c r="A17" s="365"/>
      <c r="B17" s="366" t="s">
        <v>673</v>
      </c>
      <c r="C17" s="366"/>
      <c r="D17" s="366"/>
      <c r="E17" s="366"/>
    </row>
    <row r="18" spans="1:5" ht="22.5" hidden="1">
      <c r="A18" s="365"/>
      <c r="B18" s="367" t="s">
        <v>674</v>
      </c>
      <c r="C18" s="367"/>
      <c r="D18" s="367"/>
      <c r="E18" s="367"/>
    </row>
    <row r="19" spans="1:5" ht="17.25" customHeight="1"/>
  </sheetData>
  <mergeCells count="5">
    <mergeCell ref="A4:E4"/>
    <mergeCell ref="A16:A18"/>
    <mergeCell ref="B16:E16"/>
    <mergeCell ref="B17:E17"/>
    <mergeCell ref="B18:E18"/>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10</vt:i4>
      </vt:variant>
    </vt:vector>
  </HeadingPairs>
  <TitlesOfParts>
    <vt:vector size="30" baseType="lpstr">
      <vt:lpstr>Cum sop (Extra)</vt:lpstr>
      <vt:lpstr>MG SoP 01 (GERC)</vt:lpstr>
      <vt:lpstr>MG COVER PAGE</vt:lpstr>
      <vt:lpstr>MG SoP 01 </vt:lpstr>
      <vt:lpstr>SoP 002</vt:lpstr>
      <vt:lpstr>MG SoP 003 </vt:lpstr>
      <vt:lpstr>MG SoP 04</vt:lpstr>
      <vt:lpstr>MG SOP 05</vt:lpstr>
      <vt:lpstr>SoP007</vt:lpstr>
      <vt:lpstr>SoP008</vt:lpstr>
      <vt:lpstr>SoP009</vt:lpstr>
      <vt:lpstr>010</vt:lpstr>
      <vt:lpstr>011</vt:lpstr>
      <vt:lpstr>012</vt:lpstr>
      <vt:lpstr>013</vt:lpstr>
      <vt:lpstr>MG SoP - 15</vt:lpstr>
      <vt:lpstr>MG SoP 16</vt:lpstr>
      <vt:lpstr>MG SoP 17</vt:lpstr>
      <vt:lpstr>SOP 18</vt:lpstr>
      <vt:lpstr>SOP 19</vt:lpstr>
      <vt:lpstr>'011'!Print_Area</vt:lpstr>
      <vt:lpstr>'012'!Print_Area</vt:lpstr>
      <vt:lpstr>'013'!Print_Area</vt:lpstr>
      <vt:lpstr>'Cum sop (Extra)'!Print_Area</vt:lpstr>
      <vt:lpstr>'MG SoP - 15'!Print_Area</vt:lpstr>
      <vt:lpstr>'MG SoP 003 '!Print_Area</vt:lpstr>
      <vt:lpstr>'MG SoP 04'!Print_Area</vt:lpstr>
      <vt:lpstr>'MG SOP 05'!Print_Area</vt:lpstr>
      <vt:lpstr>'MG SoP 16'!Print_Area</vt:lpstr>
      <vt:lpstr>'011'!TT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2025-03-11T12:38:31Z</cp:lastPrinted>
  <dcterms:created xsi:type="dcterms:W3CDTF">2016-01-19T10:22:37Z</dcterms:created>
  <dcterms:modified xsi:type="dcterms:W3CDTF">2025-12-03T12:01:50Z</dcterms:modified>
</cp:coreProperties>
</file>