
<file path=[Content_Types].xml><?xml version="1.0" encoding="utf-8"?>
<Types xmlns="http://schemas.openxmlformats.org/package/2006/content-types">
  <Default Extension="bin" ContentType="application/vnd.openxmlformats-officedocument.spreadsheetml.printerSettings"/>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embeddings/oleObject4.bin" ContentType="application/vnd.openxmlformats-officedocument.oleObject"/>
  <Override PartName="/xl/drawings/drawing3.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DNYADAV   23.06.23\SOP RIMs\SOP\SOP 2023-24\II QTR\"/>
    </mc:Choice>
  </mc:AlternateContent>
  <bookViews>
    <workbookView xWindow="0" yWindow="0" windowWidth="15360" windowHeight="7635" tabRatio="835" firstSheet="6" activeTab="14"/>
  </bookViews>
  <sheets>
    <sheet name="MG COVER PAGE" sheetId="18" r:id="rId1"/>
    <sheet name="MG SoP 01 " sheetId="25" r:id="rId2"/>
    <sheet name="SoP 02" sheetId="26" r:id="rId3"/>
    <sheet name="MG SoP 03" sheetId="19" r:id="rId4"/>
    <sheet name="MG SoP 04" sheetId="20" r:id="rId5"/>
    <sheet name="SOP-05" sheetId="31" r:id="rId6"/>
    <sheet name="MG SoP - 06 " sheetId="16" r:id="rId7"/>
    <sheet name="SoP008" sheetId="27" r:id="rId8"/>
    <sheet name="SoP009" sheetId="28" r:id="rId9"/>
    <sheet name="SoP010" sheetId="29" r:id="rId10"/>
    <sheet name="11A" sheetId="22" r:id="rId11"/>
    <sheet name="11B" sheetId="23" r:id="rId12"/>
    <sheet name="11C" sheetId="24" r:id="rId13"/>
    <sheet name="MG SoP - 13 " sheetId="17" r:id="rId14"/>
    <sheet name="MG SOP 15" sheetId="21" r:id="rId15"/>
    <sheet name="Work Out" sheetId="15" state="hidden"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s>
  <definedNames>
    <definedName name="\1" localSheetId="2">#REF!</definedName>
    <definedName name="\1" localSheetId="5">#REF!</definedName>
    <definedName name="\1">#REF!</definedName>
    <definedName name="\2" localSheetId="2">[1]TLPPOCT!#REF!</definedName>
    <definedName name="\2" localSheetId="5">[1]TLPPOCT!#REF!</definedName>
    <definedName name="\2">[1]TLPPOCT!#REF!</definedName>
    <definedName name="\a" localSheetId="2">#REF!</definedName>
    <definedName name="\a" localSheetId="5">#REF!</definedName>
    <definedName name="\a">#REF!</definedName>
    <definedName name="\b" localSheetId="2">#REF!</definedName>
    <definedName name="\b" localSheetId="5">#REF!</definedName>
    <definedName name="\b">#REF!</definedName>
    <definedName name="\p" localSheetId="5">#REF!</definedName>
    <definedName name="\p">#REF!</definedName>
    <definedName name="__1_1_1" localSheetId="5">#REF!</definedName>
    <definedName name="__1_1_1">#REF!</definedName>
    <definedName name="__123Graph_A" hidden="1">'[2]mpmla wise pp0001'!$A$166:$A$172</definedName>
    <definedName name="__123Graph_B" localSheetId="5" hidden="1">'[2]mpmla wise pp0001'!#REF!</definedName>
    <definedName name="__123Graph_B" hidden="1">'[2]mpmla wise pp0001'!#REF!</definedName>
    <definedName name="__123Graph_C" hidden="1">'[2]mpmla wise pp0001'!$B$166:$B$172</definedName>
    <definedName name="__123Graph_D" localSheetId="5" hidden="1">'[2]mpmla wise pp0001'!#REF!</definedName>
    <definedName name="__123Graph_D" hidden="1">'[2]mpmla wise pp0001'!#REF!</definedName>
    <definedName name="__123Graph_E" hidden="1">'[2]mpmla wise pp0001'!$C$166:$C$172</definedName>
    <definedName name="__123Graph_F" localSheetId="5" hidden="1">'[2]mpmla wise pp0001'!#REF!</definedName>
    <definedName name="__123Graph_F" hidden="1">'[2]mpmla wise pp0001'!#REF!</definedName>
    <definedName name="__123Graph_X" localSheetId="5" hidden="1">'[2]mpmla wise pp0001'!#REF!</definedName>
    <definedName name="__123Graph_X" hidden="1">'[2]mpmla wise pp0001'!#REF!</definedName>
    <definedName name="__2_1_1_1" localSheetId="5">#REF!</definedName>
    <definedName name="__2_1_1_1">#REF!</definedName>
    <definedName name="_1" localSheetId="5">#REF!</definedName>
    <definedName name="_1">#REF!</definedName>
    <definedName name="_1_1" localSheetId="5">#REF!</definedName>
    <definedName name="_1_1">#REF!</definedName>
    <definedName name="_1_1_1" localSheetId="5">#REF!</definedName>
    <definedName name="_1_1_1">#REF!</definedName>
    <definedName name="_1_1_1_1" localSheetId="5">#REF!</definedName>
    <definedName name="_1_1_1_1">#REF!</definedName>
    <definedName name="_1_1_1_1_1" localSheetId="5">#REF!</definedName>
    <definedName name="_1_1_1_1_1">#REF!</definedName>
    <definedName name="_1_10" localSheetId="5">#REF!</definedName>
    <definedName name="_1_10">#REF!</definedName>
    <definedName name="_1_2" localSheetId="5">#REF!</definedName>
    <definedName name="_1_2">#REF!</definedName>
    <definedName name="_1_2_1" localSheetId="5">#REF!</definedName>
    <definedName name="_1_2_1">#REF!</definedName>
    <definedName name="_1_7" localSheetId="5">#REF!</definedName>
    <definedName name="_1_7">#REF!</definedName>
    <definedName name="_1_8" localSheetId="5">#REF!</definedName>
    <definedName name="_1_8">#REF!</definedName>
    <definedName name="_1_9" localSheetId="5">#REF!</definedName>
    <definedName name="_1_9">#REF!</definedName>
    <definedName name="_10Excel_BuiltIn__FilterDatabase_10_1" localSheetId="5">#REF!</definedName>
    <definedName name="_10Excel_BuiltIn__FilterDatabase_10_1">#REF!</definedName>
    <definedName name="_11Excel_BuiltIn__FilterDatabase_11_1" localSheetId="5">#REF!</definedName>
    <definedName name="_11Excel_BuiltIn__FilterDatabase_11_1">#REF!</definedName>
    <definedName name="_123" localSheetId="5" hidden="1">'[2]mpmla wise pp0001'!#REF!</definedName>
    <definedName name="_123" hidden="1">'[2]mpmla wise pp0001'!#REF!</definedName>
    <definedName name="_124" localSheetId="5" hidden="1">'[3]mpmla wise pp02_03'!#REF!</definedName>
    <definedName name="_124" hidden="1">'[3]mpmla wise pp02_03'!#REF!</definedName>
    <definedName name="_125" localSheetId="5" hidden="1">'[3]mpmla wise pp02_03'!#REF!</definedName>
    <definedName name="_125" hidden="1">'[3]mpmla wise pp02_03'!#REF!</definedName>
    <definedName name="_126" localSheetId="5" hidden="1">'[3]mpmla wise pp02_03'!#REF!</definedName>
    <definedName name="_126" hidden="1">'[3]mpmla wise pp02_03'!#REF!</definedName>
    <definedName name="_127" localSheetId="5" hidden="1">'[3]mpmla wise pp02_03'!#REF!</definedName>
    <definedName name="_127" hidden="1">'[3]mpmla wise pp02_03'!#REF!</definedName>
    <definedName name="_128" localSheetId="5" hidden="1">'[3]mpmla wise pp02_03'!#REF!</definedName>
    <definedName name="_128" hidden="1">'[3]mpmla wise pp02_03'!#REF!</definedName>
    <definedName name="_129" localSheetId="5" hidden="1">'[3]mpmla wise pp02_03'!#REF!</definedName>
    <definedName name="_129" hidden="1">'[3]mpmla wise pp02_03'!#REF!</definedName>
    <definedName name="_12Excel_BuiltIn__FilterDatabase_9_1" localSheetId="5">#REF!</definedName>
    <definedName name="_12Excel_BuiltIn__FilterDatabase_9_1">#REF!</definedName>
    <definedName name="_130" hidden="1">[4]zpF0001!$E$39:$E$78</definedName>
    <definedName name="_131" hidden="1">[4]zpF0001!$O$149:$O$158</definedName>
    <definedName name="_132" hidden="1">[4]zpF0001!$A$39:$CB$78</definedName>
    <definedName name="_135" localSheetId="5" hidden="1">'[5]mpmla wise pp01_02'!#REF!</definedName>
    <definedName name="_135" hidden="1">'[5]mpmla wise pp01_02'!#REF!</definedName>
    <definedName name="_13Excel_BuiltIn_Database_1" localSheetId="5">#REF!</definedName>
    <definedName name="_13Excel_BuiltIn_Database_1">#REF!</definedName>
    <definedName name="_142" localSheetId="5" hidden="1">'[5]mpmla wise pp01_02'!#REF!</definedName>
    <definedName name="_142" hidden="1">'[5]mpmla wise pp01_02'!#REF!</definedName>
    <definedName name="_14Excel_BuiltIn_Database_1_1" localSheetId="5">#REF!</definedName>
    <definedName name="_14Excel_BuiltIn_Database_1_1">#REF!</definedName>
    <definedName name="_15Excel_BuiltIn_Database_1_11_1" localSheetId="5">#REF!</definedName>
    <definedName name="_15Excel_BuiltIn_Database_1_11_1">#REF!</definedName>
    <definedName name="_16Excel_BuiltIn_Database_1_6_1" localSheetId="5">#REF!</definedName>
    <definedName name="_16Excel_BuiltIn_Database_1_6_1">#REF!</definedName>
    <definedName name="_2" localSheetId="5">[1]TLPPOCT!#REF!</definedName>
    <definedName name="_2">[1]TLPPOCT!#REF!</definedName>
    <definedName name="_2_1" localSheetId="5">[1]TLPPOCT!#REF!</definedName>
    <definedName name="_2_1">[1]TLPPOCT!#REF!</definedName>
    <definedName name="_2_1_1" localSheetId="5">[1]TLPPOCT!#REF!</definedName>
    <definedName name="_2_1_1">[1]TLPPOCT!#REF!</definedName>
    <definedName name="_2_1_1_1" localSheetId="5">[1]TLPPOCT!#REF!</definedName>
    <definedName name="_2_1_1_1">[1]TLPPOCT!#REF!</definedName>
    <definedName name="_2_1_1_1_1" localSheetId="5">[1]TLPPOCT!#REF!</definedName>
    <definedName name="_2_1_1_1_1">[1]TLPPOCT!#REF!</definedName>
    <definedName name="_2_10" localSheetId="5">[1]TLPPOCT!#REF!</definedName>
    <definedName name="_2_10">[1]TLPPOCT!#REF!</definedName>
    <definedName name="_2_2" localSheetId="5">[6]TLPPOCT!#REF!</definedName>
    <definedName name="_2_2">[6]TLPPOCT!#REF!</definedName>
    <definedName name="_2_2_1" localSheetId="5">[7]Recovered_Sheet5!#REF!</definedName>
    <definedName name="_2_2_1">[7]Recovered_Sheet5!#REF!</definedName>
    <definedName name="_2_7" localSheetId="5">[1]TLPPOCT!#REF!</definedName>
    <definedName name="_2_7">[1]TLPPOCT!#REF!</definedName>
    <definedName name="_2_8" localSheetId="5">[1]TLPPOCT!#REF!</definedName>
    <definedName name="_2_8">[1]TLPPOCT!#REF!</definedName>
    <definedName name="_2_9" localSheetId="5">[1]TLPPOCT!#REF!</definedName>
    <definedName name="_2_9">[1]TLPPOCT!#REF!</definedName>
    <definedName name="_3_2_1" localSheetId="5">[1]TLPPOCT!#REF!</definedName>
    <definedName name="_3_2_1">[1]TLPPOCT!#REF!</definedName>
    <definedName name="_4_2_1_1" localSheetId="5">[1]TLPPOCT!#REF!</definedName>
    <definedName name="_4_2_1_1">[1]TLPPOCT!#REF!</definedName>
    <definedName name="_5_a_1" localSheetId="5">#REF!</definedName>
    <definedName name="_5_a_1">#REF!</definedName>
    <definedName name="_6_a_1_1" localSheetId="5">#REF!</definedName>
    <definedName name="_6_a_1_1">#REF!</definedName>
    <definedName name="_7_b_1" localSheetId="5">#REF!</definedName>
    <definedName name="_7_b_1">#REF!</definedName>
    <definedName name="_8_b_1_1" localSheetId="5">#REF!</definedName>
    <definedName name="_8_b_1_1">#REF!</definedName>
    <definedName name="_9_p_1" localSheetId="5">#REF!</definedName>
    <definedName name="_9_p_1">#REF!</definedName>
    <definedName name="_a" localSheetId="5">#REF!</definedName>
    <definedName name="_a">#REF!</definedName>
    <definedName name="_a_1" localSheetId="5">#REF!</definedName>
    <definedName name="_a_1">#REF!</definedName>
    <definedName name="_a_1_1" localSheetId="5">#REF!</definedName>
    <definedName name="_a_1_1">#REF!</definedName>
    <definedName name="_a_1_1_1" localSheetId="5">#REF!</definedName>
    <definedName name="_a_1_1_1">#REF!</definedName>
    <definedName name="_a_1_11" localSheetId="5">#REF!</definedName>
    <definedName name="_a_1_11">#REF!</definedName>
    <definedName name="_a_1_6" localSheetId="5">#REF!</definedName>
    <definedName name="_a_1_6">#REF!</definedName>
    <definedName name="_b" localSheetId="5">#REF!</definedName>
    <definedName name="_b">#REF!</definedName>
    <definedName name="_b_1" localSheetId="5">#REF!</definedName>
    <definedName name="_b_1">#REF!</definedName>
    <definedName name="_b_1_1" localSheetId="5">#REF!</definedName>
    <definedName name="_b_1_1">#REF!</definedName>
    <definedName name="_b_1_1_1" localSheetId="5">#REF!</definedName>
    <definedName name="_b_1_1_1">#REF!</definedName>
    <definedName name="_Dist_Bin" localSheetId="5" hidden="1">#REF!</definedName>
    <definedName name="_Dist_Bin" hidden="1">#REF!</definedName>
    <definedName name="_Dist_Values" localSheetId="5" hidden="1">#REF!</definedName>
    <definedName name="_Dist_Values" hidden="1">#REF!</definedName>
    <definedName name="_Fill" localSheetId="5" hidden="1">#REF!</definedName>
    <definedName name="_Fill" hidden="1">#REF!</definedName>
    <definedName name="_xlnm._FilterDatabase" localSheetId="2" hidden="1">'SoP 02'!$A$6:$R$84</definedName>
    <definedName name="_Key1" hidden="1">[2]zpF0001!$E$39:$E$78</definedName>
    <definedName name="_Key2" hidden="1">[2]zpF0001!$O$149:$O$158</definedName>
    <definedName name="_key3" localSheetId="5" hidden="1">'[8]mpmla wise pp01_02'!#REF!</definedName>
    <definedName name="_key3" hidden="1">'[8]mpmla wise pp01_02'!#REF!</definedName>
    <definedName name="_Order1" hidden="1">255</definedName>
    <definedName name="_Order2" hidden="1">255</definedName>
    <definedName name="_p" localSheetId="5">#REF!</definedName>
    <definedName name="_p">#REF!</definedName>
    <definedName name="_p_1" localSheetId="5">#REF!</definedName>
    <definedName name="_p_1">#REF!</definedName>
    <definedName name="_p_1_1" localSheetId="5">#REF!</definedName>
    <definedName name="_p_1_1">#REF!</definedName>
    <definedName name="_S8" localSheetId="5">#REF!</definedName>
    <definedName name="_S8">#REF!</definedName>
    <definedName name="_S88" localSheetId="5">#REF!</definedName>
    <definedName name="_S88">#REF!</definedName>
    <definedName name="_S888" localSheetId="5">#REF!</definedName>
    <definedName name="_S888">#REF!</definedName>
    <definedName name="_Sort" hidden="1">[2]zpF0001!$A$39:$CB$78</definedName>
    <definedName name="a">'[9]shp_T&amp;D_drive'!$A$1:$AE$31</definedName>
    <definedName name="a_10">[9]shp_T_D_drive!$A$1:$AE$31</definedName>
    <definedName name="a_17">[10]shp_T_D_drive!$A$1:$AE$31</definedName>
    <definedName name="a_18">[10]shp_T_D_drive!$A$1:$AE$31</definedName>
    <definedName name="a_2">[11]shp_T_D_drive!$A$1:$AE$31</definedName>
    <definedName name="a_5">[11]shp_T_D_drive!$A$1:$AE$31</definedName>
    <definedName name="a_8">[9]shp_T_D_drive!$A$1:$AE$31</definedName>
    <definedName name="a_9">[9]shp_T_D_drive!$A$1:$AE$31</definedName>
    <definedName name="aa">'[9]shp_T&amp;D_drive'!$A$1:$AE$31</definedName>
    <definedName name="aa_10">[9]shp_T_D_drive!$A$1:$AE$31</definedName>
    <definedName name="aa_17">[10]shp_T_D_drive!$A$1:$AE$31</definedName>
    <definedName name="aa_18">[10]shp_T_D_drive!$A$1:$AE$31</definedName>
    <definedName name="aa_2">[11]shp_T_D_drive!$A$1:$AE$31</definedName>
    <definedName name="aa_5">[11]shp_T_D_drive!$A$1:$AE$31</definedName>
    <definedName name="aa_8">[9]shp_T_D_drive!$A$1:$AE$31</definedName>
    <definedName name="aa_9">[9]shp_T_D_drive!$A$1:$AE$31</definedName>
    <definedName name="aaa" localSheetId="5" hidden="1">'[8]mpmla wise pp01_02'!#REF!</definedName>
    <definedName name="aaa" hidden="1">'[8]mpmla wise pp01_02'!#REF!</definedName>
    <definedName name="Acti" localSheetId="2" hidden="1">{"'Sheet1'!$A$4386:$N$4591"}</definedName>
    <definedName name="Acti" localSheetId="5" hidden="1">{"'Sheet1'!$A$4386:$N$4591"}</definedName>
    <definedName name="Acti" hidden="1">{"'Sheet1'!$A$4386:$N$4591"}</definedName>
    <definedName name="agmeter" localSheetId="5">#REF!</definedName>
    <definedName name="agmeter">#REF!</definedName>
    <definedName name="agmeter_1" localSheetId="5">#REF!</definedName>
    <definedName name="agmeter_1">#REF!</definedName>
    <definedName name="agmeter_10" localSheetId="5">#REF!</definedName>
    <definedName name="agmeter_10">#REF!</definedName>
    <definedName name="agmeter_17" localSheetId="5">#REF!</definedName>
    <definedName name="agmeter_17">#REF!</definedName>
    <definedName name="agmeter_18" localSheetId="5">#REF!</definedName>
    <definedName name="agmeter_18">#REF!</definedName>
    <definedName name="agmeter_2" localSheetId="5">#REF!</definedName>
    <definedName name="agmeter_2">#REF!</definedName>
    <definedName name="agmeter_5" localSheetId="5">#REF!</definedName>
    <definedName name="agmeter_5">#REF!</definedName>
    <definedName name="agmeter_8" localSheetId="5">#REF!</definedName>
    <definedName name="agmeter_8">#REF!</definedName>
    <definedName name="agmeter_9" localSheetId="5">#REF!</definedName>
    <definedName name="agmeter_9">#REF!</definedName>
    <definedName name="ann" localSheetId="2" hidden="1">{"'Sheet1'!$A$4386:$N$4591"}</definedName>
    <definedName name="ann" localSheetId="5" hidden="1">{"'Sheet1'!$A$4386:$N$4591"}</definedName>
    <definedName name="ann" hidden="1">{"'Sheet1'!$A$4386:$N$4591"}</definedName>
    <definedName name="as">'[9]shp_T&amp;D_drive'!$A$1:$AE$31</definedName>
    <definedName name="as_10">[9]shp_T_D_drive!$A$1:$AE$31</definedName>
    <definedName name="as_17">[10]shp_T_D_drive!$A$1:$AE$31</definedName>
    <definedName name="as_18">[10]shp_T_D_drive!$A$1:$AE$31</definedName>
    <definedName name="as_2">[11]shp_T_D_drive!$A$1:$AE$31</definedName>
    <definedName name="as_5">[11]shp_T_D_drive!$A$1:$AE$31</definedName>
    <definedName name="as_8">[9]shp_T_D_drive!$A$1:$AE$31</definedName>
    <definedName name="as_9">[9]shp_T_D_drive!$A$1:$AE$31</definedName>
    <definedName name="ATCFMP_1_10" localSheetId="2">#REF!</definedName>
    <definedName name="ATCFMP_1_10" localSheetId="5">#REF!</definedName>
    <definedName name="ATCFMP_1_10">#REF!</definedName>
    <definedName name="ATCFMP_1_11" localSheetId="2">#REF!</definedName>
    <definedName name="ATCFMP_1_11" localSheetId="5">#REF!</definedName>
    <definedName name="ATCFMP_1_11">#REF!</definedName>
    <definedName name="ATCFMP_1_20">'[12]compar jgy'!$B$1:$H$259</definedName>
    <definedName name="ATCFMP_1_21">'[12]COMPARE AG'!$B$1:$H$147</definedName>
    <definedName name="ATCFMP_1_36" localSheetId="2">#REF!</definedName>
    <definedName name="ATCFMP_1_36" localSheetId="5">#REF!</definedName>
    <definedName name="ATCFMP_1_36">#REF!</definedName>
    <definedName name="ATCFMP_1_38" localSheetId="2">#REF!</definedName>
    <definedName name="ATCFMP_1_38" localSheetId="5">#REF!</definedName>
    <definedName name="ATCFMP_1_38">#REF!</definedName>
    <definedName name="ATCFMP_1_39" localSheetId="2">#REF!</definedName>
    <definedName name="ATCFMP_1_39" localSheetId="5">#REF!</definedName>
    <definedName name="ATCFMP_1_39">#REF!</definedName>
    <definedName name="ATCFMP_1_4" localSheetId="5">#REF!</definedName>
    <definedName name="ATCFMP_1_4">#REF!</definedName>
    <definedName name="ATCFMP_1_40" localSheetId="5">#REF!</definedName>
    <definedName name="ATCFMP_1_40">#REF!</definedName>
    <definedName name="ATCFMP_1_41" localSheetId="5">#REF!</definedName>
    <definedName name="ATCFMP_1_41">#REF!</definedName>
    <definedName name="ATCFMP_1_42" localSheetId="5">#REF!</definedName>
    <definedName name="ATCFMP_1_42">#REF!</definedName>
    <definedName name="ATCFMP_1_43" localSheetId="5">#REF!</definedName>
    <definedName name="ATCFMP_1_43">#REF!</definedName>
    <definedName name="ATCFMP_1_5" localSheetId="5">#REF!</definedName>
    <definedName name="ATCFMP_1_5">#REF!</definedName>
    <definedName name="ATCFMP_1_6" localSheetId="5">#REF!</definedName>
    <definedName name="ATCFMP_1_6">#REF!</definedName>
    <definedName name="ATCFMP_1_9" localSheetId="5">#REF!</definedName>
    <definedName name="ATCFMP_1_9">#REF!</definedName>
    <definedName name="ATCFMP_10_6" localSheetId="5">#REF!</definedName>
    <definedName name="ATCFMP_10_6">#REF!</definedName>
    <definedName name="ATCFMP_11_6" localSheetId="5">#REF!</definedName>
    <definedName name="ATCFMP_11_6">#REF!</definedName>
    <definedName name="ATCFMP_12" localSheetId="5">#REF!</definedName>
    <definedName name="ATCFMP_12">#REF!</definedName>
    <definedName name="ATCFMP_12_6" localSheetId="5">#REF!</definedName>
    <definedName name="ATCFMP_12_6">#REF!</definedName>
    <definedName name="ATCFMP_2" localSheetId="5">#REF!</definedName>
    <definedName name="ATCFMP_2">#REF!</definedName>
    <definedName name="ATCFMP_2_10" localSheetId="5">#REF!</definedName>
    <definedName name="ATCFMP_2_10">#REF!</definedName>
    <definedName name="ATCFMP_2_11" localSheetId="5">#REF!</definedName>
    <definedName name="ATCFMP_2_11">#REF!</definedName>
    <definedName name="ATCFMP_2_16" localSheetId="5">#REF!</definedName>
    <definedName name="ATCFMP_2_16">#REF!</definedName>
    <definedName name="ATCFMP_2_36" localSheetId="5">#REF!</definedName>
    <definedName name="ATCFMP_2_36">#REF!</definedName>
    <definedName name="ATCFMP_2_39" localSheetId="5">#REF!</definedName>
    <definedName name="ATCFMP_2_39">#REF!</definedName>
    <definedName name="ATCFMP_2_41" localSheetId="5">#REF!</definedName>
    <definedName name="ATCFMP_2_41">#REF!</definedName>
    <definedName name="ATCFMP_2_5" localSheetId="5">#REF!</definedName>
    <definedName name="ATCFMP_2_5">#REF!</definedName>
    <definedName name="ATCFMP_2_6" localSheetId="5">#REF!</definedName>
    <definedName name="ATCFMP_2_6">#REF!</definedName>
    <definedName name="ATCFMP_2_9" localSheetId="5">#REF!</definedName>
    <definedName name="ATCFMP_2_9">#REF!</definedName>
    <definedName name="ATCFMP_20">'[12]compar jgy'!$B$1:$H$105</definedName>
    <definedName name="ATCFMP_21">'[12]COMPARE AG'!$B$1:$H$106</definedName>
    <definedName name="ATCFMP_3" localSheetId="2">#REF!</definedName>
    <definedName name="ATCFMP_3" localSheetId="5">#REF!</definedName>
    <definedName name="ATCFMP_3">#REF!</definedName>
    <definedName name="ATCFMP_3_10" localSheetId="2">#REF!</definedName>
    <definedName name="ATCFMP_3_10" localSheetId="5">#REF!</definedName>
    <definedName name="ATCFMP_3_10">#REF!</definedName>
    <definedName name="ATCFMP_3_11" localSheetId="2">#REF!</definedName>
    <definedName name="ATCFMP_3_11" localSheetId="5">#REF!</definedName>
    <definedName name="ATCFMP_3_11">#REF!</definedName>
    <definedName name="ATCFMP_3_16" localSheetId="5">#REF!</definedName>
    <definedName name="ATCFMP_3_16">#REF!</definedName>
    <definedName name="ATCFMP_3_39" localSheetId="5">#REF!</definedName>
    <definedName name="ATCFMP_3_39">#REF!</definedName>
    <definedName name="ATCFMP_3_41" localSheetId="5">#REF!</definedName>
    <definedName name="ATCFMP_3_41">#REF!</definedName>
    <definedName name="ATCFMP_3_5" localSheetId="5">#REF!</definedName>
    <definedName name="ATCFMP_3_5">#REF!</definedName>
    <definedName name="ATCFMP_3_6" localSheetId="5">#REF!</definedName>
    <definedName name="ATCFMP_3_6">#REF!</definedName>
    <definedName name="ATCFMP_3_9" localSheetId="5">#REF!</definedName>
    <definedName name="ATCFMP_3_9">#REF!</definedName>
    <definedName name="ATCFMP_36" localSheetId="5">#REF!</definedName>
    <definedName name="ATCFMP_36">#REF!</definedName>
    <definedName name="ATCFMP_38" localSheetId="5">#REF!</definedName>
    <definedName name="ATCFMP_38">#REF!</definedName>
    <definedName name="ATCFMP_39" localSheetId="5">#REF!</definedName>
    <definedName name="ATCFMP_39">#REF!</definedName>
    <definedName name="ATCFMP_4" localSheetId="5">#REF!</definedName>
    <definedName name="ATCFMP_4">#REF!</definedName>
    <definedName name="ATCFMP_4_5" localSheetId="5">#REF!</definedName>
    <definedName name="ATCFMP_4_5">#REF!</definedName>
    <definedName name="ATCFMP_4_6" localSheetId="5">#REF!</definedName>
    <definedName name="ATCFMP_4_6">#REF!</definedName>
    <definedName name="ATCFMP_4_9" localSheetId="5">#REF!</definedName>
    <definedName name="ATCFMP_4_9">#REF!</definedName>
    <definedName name="ATCFMP_40" localSheetId="5">#REF!</definedName>
    <definedName name="ATCFMP_40">#REF!</definedName>
    <definedName name="ATCFMP_41" localSheetId="5">#REF!</definedName>
    <definedName name="ATCFMP_41">#REF!</definedName>
    <definedName name="ATCFMP_42" localSheetId="5">#REF!</definedName>
    <definedName name="ATCFMP_42">#REF!</definedName>
    <definedName name="ATCFMP_43" localSheetId="5">#REF!</definedName>
    <definedName name="ATCFMP_43">#REF!</definedName>
    <definedName name="ATCFMP_5_5" localSheetId="5">#REF!</definedName>
    <definedName name="ATCFMP_5_5">#REF!</definedName>
    <definedName name="ATCFMP_5_6" localSheetId="5">#REF!</definedName>
    <definedName name="ATCFMP_5_6">#REF!</definedName>
    <definedName name="ATCFMP_5_9" localSheetId="5">#REF!</definedName>
    <definedName name="ATCFMP_5_9">#REF!</definedName>
    <definedName name="ATCFMP_6_5" localSheetId="5">#REF!</definedName>
    <definedName name="ATCFMP_6_5">#REF!</definedName>
    <definedName name="ATCFMP_6_6" localSheetId="5">#REF!</definedName>
    <definedName name="ATCFMP_6_6">#REF!</definedName>
    <definedName name="ATCFMP_6_9" localSheetId="5">#REF!</definedName>
    <definedName name="ATCFMP_6_9">#REF!</definedName>
    <definedName name="ATCFMP_7_6" localSheetId="5">#REF!</definedName>
    <definedName name="ATCFMP_7_6">#REF!</definedName>
    <definedName name="ATCFMP_8_6" localSheetId="5">#REF!</definedName>
    <definedName name="ATCFMP_8_6">#REF!</definedName>
    <definedName name="ATCFMP_9_6" localSheetId="5">#REF!</definedName>
    <definedName name="ATCFMP_9_6">#REF!</definedName>
    <definedName name="CMTHLOSS_12" localSheetId="5">#REF!</definedName>
    <definedName name="CMTHLOSS_12">#REF!</definedName>
    <definedName name="CMTHLOSS_2" localSheetId="5">#REF!</definedName>
    <definedName name="CMTHLOSS_2">#REF!</definedName>
    <definedName name="CMTHLOSS_3" localSheetId="5">#REF!</definedName>
    <definedName name="CMTHLOSS_3">#REF!</definedName>
    <definedName name="CMTHLOSS_36" localSheetId="5">#REF!</definedName>
    <definedName name="CMTHLOSS_36">#REF!</definedName>
    <definedName name="ControlOfCisternCapacityInLitres" localSheetId="5">#REF!</definedName>
    <definedName name="ControlOfCisternCapacityInLitres">#REF!</definedName>
    <definedName name="CTDCOMP_2" localSheetId="5">#REF!</definedName>
    <definedName name="CTDCOMP_2">#REF!</definedName>
    <definedName name="CTDCOMP_3" localSheetId="5">#REF!</definedName>
    <definedName name="CTDCOMP_3">#REF!</definedName>
    <definedName name="cwctat" localSheetId="5">#REF!</definedName>
    <definedName name="cwctat">#REF!</definedName>
    <definedName name="cwctat_1" localSheetId="5">#REF!</definedName>
    <definedName name="cwctat_1">#REF!</definedName>
    <definedName name="cwctat_11" localSheetId="5">#REF!</definedName>
    <definedName name="cwctat_11">#REF!</definedName>
    <definedName name="cwctat_2" localSheetId="5">#REF!</definedName>
    <definedName name="cwctat_2">#REF!</definedName>
    <definedName name="cwctat_6" localSheetId="5">#REF!</definedName>
    <definedName name="cwctat_6">#REF!</definedName>
    <definedName name="cwctat_7" localSheetId="5">#REF!</definedName>
    <definedName name="cwctat_7">#REF!</definedName>
    <definedName name="CYPMNT_2" localSheetId="5">#REF!</definedName>
    <definedName name="CYPMNT_2">#REF!</definedName>
    <definedName name="CYPMNT_3" localSheetId="5">#REF!</definedName>
    <definedName name="CYPMNT_3">#REF!</definedName>
    <definedName name="CYPMNT_36" localSheetId="5">#REF!</definedName>
    <definedName name="CYPMNT_36">#REF!</definedName>
    <definedName name="D" localSheetId="5">#REF!</definedName>
    <definedName name="D">#REF!</definedName>
    <definedName name="D_1" localSheetId="5">#REF!</definedName>
    <definedName name="D_1">#REF!</definedName>
    <definedName name="D_11" localSheetId="5">#REF!</definedName>
    <definedName name="D_11">#REF!</definedName>
    <definedName name="D_2" localSheetId="5">#REF!</definedName>
    <definedName name="D_2">#REF!</definedName>
    <definedName name="D_6" localSheetId="5">#REF!</definedName>
    <definedName name="D_6">#REF!</definedName>
    <definedName name="D_7" localSheetId="5">#REF!</definedName>
    <definedName name="D_7">#REF!</definedName>
    <definedName name="_xlnm.Database" localSheetId="5">#REF!</definedName>
    <definedName name="_xlnm.Database">#REF!</definedName>
    <definedName name="DATE" localSheetId="5">[13]LMAIN!#REF!</definedName>
    <definedName name="DATE">[13]LMAIN!#REF!</definedName>
    <definedName name="DATE_1" localSheetId="5">[13]LMAIN!#REF!</definedName>
    <definedName name="DATE_1">[13]LMAIN!#REF!</definedName>
    <definedName name="DATE1" localSheetId="5">[13]LMAIN!#REF!</definedName>
    <definedName name="DATE1">[13]LMAIN!#REF!</definedName>
    <definedName name="DATE1_1" localSheetId="5">[13]LMAIN!#REF!</definedName>
    <definedName name="DATE1_1">[13]LMAIN!#REF!</definedName>
    <definedName name="dfd" localSheetId="2" hidden="1">{"'Sheet1'!$A$4386:$N$4591"}</definedName>
    <definedName name="dfd" localSheetId="5" hidden="1">{"'Sheet1'!$A$4386:$N$4591"}</definedName>
    <definedName name="dfd" hidden="1">{"'Sheet1'!$A$4386:$N$4591"}</definedName>
    <definedName name="DMTHLOS_17" localSheetId="5">#REF!</definedName>
    <definedName name="DMTHLOS_17">#REF!</definedName>
    <definedName name="Document_array_3">NA()</definedName>
    <definedName name="DT" localSheetId="5">#REF!</definedName>
    <definedName name="DT">#REF!</definedName>
    <definedName name="DT_1" localSheetId="5">#REF!</definedName>
    <definedName name="DT_1">#REF!</definedName>
    <definedName name="DT_11" localSheetId="5">#REF!</definedName>
    <definedName name="DT_11">#REF!</definedName>
    <definedName name="DT_2" localSheetId="5">#REF!</definedName>
    <definedName name="DT_2">#REF!</definedName>
    <definedName name="DT_6" localSheetId="5">#REF!</definedName>
    <definedName name="DT_6">#REF!</definedName>
    <definedName name="DT_7" localSheetId="5">#REF!</definedName>
    <definedName name="DT_7">#REF!</definedName>
    <definedName name="DTT" localSheetId="5">#REF!</definedName>
    <definedName name="DTT">#REF!</definedName>
    <definedName name="DTT_1" localSheetId="5">#REF!</definedName>
    <definedName name="DTT_1">#REF!</definedName>
    <definedName name="DTT_11" localSheetId="5">#REF!</definedName>
    <definedName name="DTT_11">#REF!</definedName>
    <definedName name="DTT_2" localSheetId="5">#REF!</definedName>
    <definedName name="DTT_2">#REF!</definedName>
    <definedName name="DTT_6" localSheetId="5">#REF!</definedName>
    <definedName name="DTT_6">#REF!</definedName>
    <definedName name="DTT_7" localSheetId="5">#REF!</definedName>
    <definedName name="DTT_7">#REF!</definedName>
    <definedName name="Excel_BuiltIn__FilterDatabase_1" localSheetId="5">#REF!</definedName>
    <definedName name="Excel_BuiltIn__FilterDatabase_1">#REF!</definedName>
    <definedName name="Excel_BuiltIn__FilterDatabase_1_1" localSheetId="5">#REF!</definedName>
    <definedName name="Excel_BuiltIn__FilterDatabase_1_1">#REF!</definedName>
    <definedName name="Excel_BuiltIn__FilterDatabase_1_1_1" localSheetId="5">#REF!</definedName>
    <definedName name="Excel_BuiltIn__FilterDatabase_1_1_1">#REF!</definedName>
    <definedName name="Excel_BuiltIn__FilterDatabase_1_10" localSheetId="5">#REF!</definedName>
    <definedName name="Excel_BuiltIn__FilterDatabase_1_10">#REF!</definedName>
    <definedName name="Excel_BuiltIn__FilterDatabase_1_11" localSheetId="5">#REF!</definedName>
    <definedName name="Excel_BuiltIn__FilterDatabase_1_11">#REF!</definedName>
    <definedName name="Excel_BuiltIn__FilterDatabase_1_6" localSheetId="5">#REF!</definedName>
    <definedName name="Excel_BuiltIn__FilterDatabase_1_6">#REF!</definedName>
    <definedName name="Excel_BuiltIn__FilterDatabase_1_9" localSheetId="5">#REF!</definedName>
    <definedName name="Excel_BuiltIn__FilterDatabase_1_9">#REF!</definedName>
    <definedName name="Excel_BuiltIn__FilterDatabase_10" localSheetId="5">#REF!</definedName>
    <definedName name="Excel_BuiltIn__FilterDatabase_10">#REF!</definedName>
    <definedName name="Excel_BuiltIn__FilterDatabase_11" localSheetId="5">#REF!</definedName>
    <definedName name="Excel_BuiltIn__FilterDatabase_11">#REF!</definedName>
    <definedName name="Excel_BuiltIn__FilterDatabase_11_1" localSheetId="5">#REF!</definedName>
    <definedName name="Excel_BuiltIn__FilterDatabase_11_1">#REF!</definedName>
    <definedName name="Excel_BuiltIn__FilterDatabase_13" localSheetId="5">#REF!</definedName>
    <definedName name="Excel_BuiltIn__FilterDatabase_13">#REF!</definedName>
    <definedName name="Excel_BuiltIn__FilterDatabase_15" localSheetId="5">#REF!</definedName>
    <definedName name="Excel_BuiltIn__FilterDatabase_15">#REF!</definedName>
    <definedName name="Excel_BuiltIn__FilterDatabase_17" localSheetId="5">#REF!</definedName>
    <definedName name="Excel_BuiltIn__FilterDatabase_17">#REF!</definedName>
    <definedName name="Excel_BuiltIn__FilterDatabase_17_10" localSheetId="5">#REF!</definedName>
    <definedName name="Excel_BuiltIn__FilterDatabase_17_10">#REF!</definedName>
    <definedName name="Excel_BuiltIn__FilterDatabase_17_11" localSheetId="5">#REF!</definedName>
    <definedName name="Excel_BuiltIn__FilterDatabase_17_11">#REF!</definedName>
    <definedName name="Excel_BuiltIn__FilterDatabase_17_8" localSheetId="5">#REF!</definedName>
    <definedName name="Excel_BuiltIn__FilterDatabase_17_8">#REF!</definedName>
    <definedName name="Excel_BuiltIn__FilterDatabase_17_9" localSheetId="5">#REF!</definedName>
    <definedName name="Excel_BuiltIn__FilterDatabase_17_9">#REF!</definedName>
    <definedName name="Excel_BuiltIn__FilterDatabase_18" localSheetId="5">#REF!</definedName>
    <definedName name="Excel_BuiltIn__FilterDatabase_18">#REF!</definedName>
    <definedName name="Excel_BuiltIn__FilterDatabase_18_10" localSheetId="5">#REF!</definedName>
    <definedName name="Excel_BuiltIn__FilterDatabase_18_10">#REF!</definedName>
    <definedName name="Excel_BuiltIn__FilterDatabase_18_11" localSheetId="5">#REF!</definedName>
    <definedName name="Excel_BuiltIn__FilterDatabase_18_11">#REF!</definedName>
    <definedName name="Excel_BuiltIn__FilterDatabase_18_8" localSheetId="5">#REF!</definedName>
    <definedName name="Excel_BuiltIn__FilterDatabase_18_8">#REF!</definedName>
    <definedName name="Excel_BuiltIn__FilterDatabase_18_9" localSheetId="5">#REF!</definedName>
    <definedName name="Excel_BuiltIn__FilterDatabase_18_9">#REF!</definedName>
    <definedName name="Excel_BuiltIn__FilterDatabase_2" localSheetId="5">#REF!</definedName>
    <definedName name="Excel_BuiltIn__FilterDatabase_2">#REF!</definedName>
    <definedName name="Excel_BuiltIn__FilterDatabase_36" localSheetId="5">#REF!</definedName>
    <definedName name="Excel_BuiltIn__FilterDatabase_36">#REF!</definedName>
    <definedName name="Excel_BuiltIn__FilterDatabase_4" localSheetId="5">[14]PRO_39_C!#REF!</definedName>
    <definedName name="Excel_BuiltIn__FilterDatabase_4">[14]PRO_39_C!#REF!</definedName>
    <definedName name="Excel_BuiltIn__FilterDatabase_9" localSheetId="2">#REF!</definedName>
    <definedName name="Excel_BuiltIn__FilterDatabase_9" localSheetId="5">#REF!</definedName>
    <definedName name="Excel_BuiltIn__FilterDatabase_9">#REF!</definedName>
    <definedName name="Excel_BuiltIn_Database" localSheetId="2">#REF!</definedName>
    <definedName name="Excel_BuiltIn_Database" localSheetId="5">#REF!</definedName>
    <definedName name="Excel_BuiltIn_Database">#REF!</definedName>
    <definedName name="Excel_BuiltIn_Database_1" localSheetId="2">#REF!</definedName>
    <definedName name="Excel_BuiltIn_Database_1" localSheetId="5">#REF!</definedName>
    <definedName name="Excel_BuiltIn_Database_1">#REF!</definedName>
    <definedName name="Excel_BuiltIn_Database_1_1" localSheetId="5">#REF!</definedName>
    <definedName name="Excel_BuiltIn_Database_1_1">#REF!</definedName>
    <definedName name="Excel_BuiltIn_Database_1_1_1" localSheetId="5">#REF!</definedName>
    <definedName name="Excel_BuiltIn_Database_1_1_1">#REF!</definedName>
    <definedName name="Excel_BuiltIn_Database_1_11" localSheetId="5">#REF!</definedName>
    <definedName name="Excel_BuiltIn_Database_1_11">#REF!</definedName>
    <definedName name="Excel_BuiltIn_Database_1_6" localSheetId="5">#REF!</definedName>
    <definedName name="Excel_BuiltIn_Database_1_6">#REF!</definedName>
    <definedName name="Excel_BuiltIn_Database_15" localSheetId="5">#REF!</definedName>
    <definedName name="Excel_BuiltIn_Database_15">#REF!</definedName>
    <definedName name="Excel_BuiltIn_Database_16" localSheetId="5">#REF!</definedName>
    <definedName name="Excel_BuiltIn_Database_16">#REF!</definedName>
    <definedName name="Excel_BuiltIn_Database_17" localSheetId="5">#REF!</definedName>
    <definedName name="Excel_BuiltIn_Database_17">#REF!</definedName>
    <definedName name="Excel_BuiltIn_Database_18" localSheetId="5">#REF!</definedName>
    <definedName name="Excel_BuiltIn_Database_18">#REF!</definedName>
    <definedName name="Excel_BuiltIn_Database_20" localSheetId="5">#REF!</definedName>
    <definedName name="Excel_BuiltIn_Database_20">#REF!</definedName>
    <definedName name="Excel_BuiltIn_Print_Area" localSheetId="5">#REF!</definedName>
    <definedName name="Excel_BuiltIn_Print_Area">#REF!</definedName>
    <definedName name="Excel_BuiltIn_Print_Area_1" localSheetId="5">#REF!</definedName>
    <definedName name="Excel_BuiltIn_Print_Area_1">#REF!</definedName>
    <definedName name="Excel_BuiltIn_Print_Area_1_1" localSheetId="5">#REF!</definedName>
    <definedName name="Excel_BuiltIn_Print_Area_1_1">#REF!</definedName>
    <definedName name="Excel_BuiltIn_Print_Area_1_11" localSheetId="5">#REF!</definedName>
    <definedName name="Excel_BuiltIn_Print_Area_1_11">#REF!</definedName>
    <definedName name="Excel_BuiltIn_Print_Area_13_1" localSheetId="5">#REF!</definedName>
    <definedName name="Excel_BuiltIn_Print_Area_13_1">#REF!</definedName>
    <definedName name="Excel_BuiltIn_Print_Area_15_1" localSheetId="5">#REF!</definedName>
    <definedName name="Excel_BuiltIn_Print_Area_15_1">#REF!</definedName>
    <definedName name="Excel_BuiltIn_Print_Area_2" localSheetId="5">#REF!</definedName>
    <definedName name="Excel_BuiltIn_Print_Area_2">#REF!</definedName>
    <definedName name="Excel_BuiltIn_Print_Area_3_1" localSheetId="5">#REF!</definedName>
    <definedName name="Excel_BuiltIn_Print_Area_3_1">#REF!</definedName>
    <definedName name="Excel_BuiltIn_Print_Area_4" localSheetId="5">[15]REPORT!#REF!</definedName>
    <definedName name="Excel_BuiltIn_Print_Area_4">[15]REPORT!#REF!</definedName>
    <definedName name="Excel_BuiltIn_Print_Area_4_1" localSheetId="2">#REF!</definedName>
    <definedName name="Excel_BuiltIn_Print_Area_4_1" localSheetId="5">#REF!</definedName>
    <definedName name="Excel_BuiltIn_Print_Area_4_1">#REF!</definedName>
    <definedName name="Excel_BuiltIn_Print_Area_5_1" localSheetId="2">#REF!</definedName>
    <definedName name="Excel_BuiltIn_Print_Area_5_1" localSheetId="5">#REF!</definedName>
    <definedName name="Excel_BuiltIn_Print_Area_5_1">#REF!</definedName>
    <definedName name="Excel_BuiltIn_Print_Area_6_1" localSheetId="2">#REF!</definedName>
    <definedName name="Excel_BuiltIn_Print_Area_6_1" localSheetId="5">#REF!</definedName>
    <definedName name="Excel_BuiltIn_Print_Area_6_1">#REF!</definedName>
    <definedName name="Excel_BuiltIn_Print_Area_9" localSheetId="5">#REF!</definedName>
    <definedName name="Excel_BuiltIn_Print_Area_9">#REF!</definedName>
    <definedName name="Excel_BuiltIn_Print_Area_9_1" localSheetId="5">#REF!</definedName>
    <definedName name="Excel_BuiltIn_Print_Area_9_1">#REF!</definedName>
    <definedName name="Excel_BuiltIn_Print_Area_9_11" localSheetId="5">#REF!</definedName>
    <definedName name="Excel_BuiltIn_Print_Area_9_11">#REF!</definedName>
    <definedName name="Excel_BuiltIn_Print_Area_9_6" localSheetId="5">#REF!</definedName>
    <definedName name="Excel_BuiltIn_Print_Area_9_6">#REF!</definedName>
    <definedName name="Excel_BuiltIn_Print_Titles_10_1" localSheetId="2">#REF!,#REF!</definedName>
    <definedName name="Excel_BuiltIn_Print_Titles_10_1" localSheetId="5">#REF!,#REF!</definedName>
    <definedName name="Excel_BuiltIn_Print_Titles_10_1">#REF!,#REF!</definedName>
    <definedName name="Excel_BuiltIn_Print_Titles_11">[16]SuvP_Ltg_Catwise!$D$1:$D$65484,[16]SuvP_Ltg_Catwise!$A$1:$IV$6</definedName>
    <definedName name="Excel_BuiltIn_Print_Titles_11_1">[17]SuvP_Ltg_Catwise!$D$1:$D$65484,[17]SuvP_Ltg_Catwise!$A$1:$IV$6</definedName>
    <definedName name="Excel_BuiltIn_Print_Titles_11_11">[16]SuvP_Ltg_Catwise!$D$1:$D$65484,[16]SuvP_Ltg_Catwise!$A$1:$IV$6</definedName>
    <definedName name="Excel_BuiltIn_Print_Titles_11_2">[16]SuvP_Ltg_Catwise!$D$1:$D$65484,[16]SuvP_Ltg_Catwise!$A$1:$IV$6</definedName>
    <definedName name="Excel_BuiltIn_Print_Titles_11_4">[17]SuvP_Ltg_Catwise!$D$1:$D$65484,[17]SuvP_Ltg_Catwise!$A$1:$IV$6</definedName>
    <definedName name="Excel_BuiltIn_Print_Titles_12">[16]PP_Ltg_Catwise!$D$1:$D$65479,[16]PP_Ltg_Catwise!$A$1:$IV$6</definedName>
    <definedName name="Excel_BuiltIn_Print_Titles_12_1">[17]PP_Ltg_Catwise!$D$1:$D$65479,[17]PP_Ltg_Catwise!$A$1:$IV$6</definedName>
    <definedName name="Excel_BuiltIn_Print_Titles_12_11">[16]PP_Ltg_Catwise!$D$1:$D$65479,[16]PP_Ltg_Catwise!$A$1:$IV$6</definedName>
    <definedName name="Excel_BuiltIn_Print_Titles_12_2">[16]PP_Ltg_Catwise!$D$1:$D$65479,[16]PP_Ltg_Catwise!$A$1:$IV$6</definedName>
    <definedName name="Excel_BuiltIn_Print_Titles_12_4">[17]PP_Ltg_Catwise!$D$1:$D$65479,[17]PP_Ltg_Catwise!$A$1:$IV$6</definedName>
    <definedName name="Excel_BuiltIn_Print_Titles_15_1" localSheetId="2">#REF!</definedName>
    <definedName name="Excel_BuiltIn_Print_Titles_15_1" localSheetId="5">#REF!</definedName>
    <definedName name="Excel_BuiltIn_Print_Titles_15_1">#REF!</definedName>
    <definedName name="Excel_BuiltIn_Print_Titles_2" localSheetId="2">'[18]T_D COMP'!$A$1:$B$65536,'[18]T_D COMP'!#REF!</definedName>
    <definedName name="Excel_BuiltIn_Print_Titles_2" localSheetId="5">'[18]T_D COMP'!$A$1:$B$65536,'[18]T_D COMP'!#REF!</definedName>
    <definedName name="Excel_BuiltIn_Print_Titles_2">'[18]T_D COMP'!$A$1:$B$65536,'[18]T_D COMP'!#REF!</definedName>
    <definedName name="Excel_BuiltIn_Print_Titles_2_1" localSheetId="2">'[18]T_D COMP'!$A$1:$B$65536,'[18]T_D COMP'!#REF!</definedName>
    <definedName name="Excel_BuiltIn_Print_Titles_2_1" localSheetId="5">'[18]T_D COMP'!$A$1:$B$65536,'[18]T_D COMP'!#REF!</definedName>
    <definedName name="Excel_BuiltIn_Print_Titles_2_1">'[18]T_D COMP'!$A$1:$B$65536,'[18]T_D COMP'!#REF!</definedName>
    <definedName name="Excel_BuiltIn_Print_Titles_2_10" localSheetId="2">'[18]T_D COMP'!$A$1:$B$65536,'[18]T_D COMP'!#REF!</definedName>
    <definedName name="Excel_BuiltIn_Print_Titles_2_10" localSheetId="5">'[18]T_D COMP'!$A$1:$B$65536,'[18]T_D COMP'!#REF!</definedName>
    <definedName name="Excel_BuiltIn_Print_Titles_2_10">'[18]T_D COMP'!$A$1:$B$65536,'[18]T_D COMP'!#REF!</definedName>
    <definedName name="Excel_BuiltIn_Print_Titles_2_7" localSheetId="2">'[18]T_D COMP'!$A$1:$B$65536,'[18]T_D COMP'!#REF!</definedName>
    <definedName name="Excel_BuiltIn_Print_Titles_2_7" localSheetId="5">'[18]T_D COMP'!$A$1:$B$65536,'[18]T_D COMP'!#REF!</definedName>
    <definedName name="Excel_BuiltIn_Print_Titles_2_7">'[18]T_D COMP'!$A$1:$B$65536,'[18]T_D COMP'!#REF!</definedName>
    <definedName name="Excel_BuiltIn_Print_Titles_2_8" localSheetId="2">'[18]T_D COMP'!$A$1:$B$65536,'[18]T_D COMP'!#REF!</definedName>
    <definedName name="Excel_BuiltIn_Print_Titles_2_8" localSheetId="5">'[18]T_D COMP'!$A$1:$B$65536,'[18]T_D COMP'!#REF!</definedName>
    <definedName name="Excel_BuiltIn_Print_Titles_2_8">'[18]T_D COMP'!$A$1:$B$65536,'[18]T_D COMP'!#REF!</definedName>
    <definedName name="Excel_BuiltIn_Print_Titles_2_9" localSheetId="2">'[18]T_D COMP'!$A$1:$B$65536,'[18]T_D COMP'!#REF!</definedName>
    <definedName name="Excel_BuiltIn_Print_Titles_2_9" localSheetId="5">'[18]T_D COMP'!$A$1:$B$65536,'[18]T_D COMP'!#REF!</definedName>
    <definedName name="Excel_BuiltIn_Print_Titles_2_9">'[18]T_D COMP'!$A$1:$B$65536,'[18]T_D COMP'!#REF!</definedName>
    <definedName name="Excel_BuiltIn_Print_Titles_3" localSheetId="2">#REF!</definedName>
    <definedName name="Excel_BuiltIn_Print_Titles_3" localSheetId="5">#REF!</definedName>
    <definedName name="Excel_BuiltIn_Print_Titles_3">#REF!</definedName>
    <definedName name="Excel_BuiltIn_Print_Titles_4" localSheetId="2">[15]REPORT!#REF!,[15]REPORT!#REF!</definedName>
    <definedName name="Excel_BuiltIn_Print_Titles_4" localSheetId="5">[15]REPORT!#REF!,[15]REPORT!#REF!</definedName>
    <definedName name="Excel_BuiltIn_Print_Titles_4">[15]REPORT!#REF!,[15]REPORT!#REF!</definedName>
    <definedName name="Excel_BuiltIn_Print_Titles_5">'[16]SuvP_Ind_Catwise '!$D$1:$D$65484,'[16]SuvP_Ind_Catwise '!$A$1:$IV$6</definedName>
    <definedName name="Excel_BuiltIn_Print_Titles_5_1">'[17]SuvP_Ind_Catwise '!$D$1:$D$65484,'[17]SuvP_Ind_Catwise '!$A$1:$IV$6</definedName>
    <definedName name="Excel_BuiltIn_Print_Titles_5_11">'[16]SuvP_Ind_Catwise '!$D$1:$D$65484,'[16]SuvP_Ind_Catwise '!$A$1:$IV$6</definedName>
    <definedName name="Excel_BuiltIn_Print_Titles_5_2">'[16]SuvP_Ind_Catwise '!$D$1:$D$65484,'[16]SuvP_Ind_Catwise '!$A$1:$IV$6</definedName>
    <definedName name="Excel_BuiltIn_Print_Titles_5_4">'[17]SuvP_Ind_Catwise '!$D$1:$D$65484,'[17]SuvP_Ind_Catwise '!$A$1:$IV$6</definedName>
    <definedName name="Excel_BuiltIn_Print_Titles_6">'[16]PP_Ind_Catwise '!$A$1:$D$65484,'[16]PP_Ind_Catwise '!$A$1:$IV$6</definedName>
    <definedName name="Excel_BuiltIn_Print_Titles_6_1">'[17]PP_Ind_Catwise '!$A$1:$D$65484,'[17]PP_Ind_Catwise '!$A$1:$IV$6</definedName>
    <definedName name="Excel_BuiltIn_Print_Titles_6_11">'[16]PP_Ind_Catwise '!$A$1:$D$65484,'[16]PP_Ind_Catwise '!$A$1:$IV$6</definedName>
    <definedName name="Excel_BuiltIn_Print_Titles_6_2">'[16]PP_Ind_Catwise '!$A$1:$D$65484,'[16]PP_Ind_Catwise '!$A$1:$IV$6</definedName>
    <definedName name="Excel_BuiltIn_Print_Titles_6_4">'[17]PP_Ind_Catwise '!$A$1:$D$65484,'[17]PP_Ind_Catwise '!$A$1:$IV$6</definedName>
    <definedName name="GG">#REF!</definedName>
    <definedName name="H" localSheetId="2">#REF!</definedName>
    <definedName name="H" localSheetId="5">#REF!</definedName>
    <definedName name="H">#REF!</definedName>
    <definedName name="hht" localSheetId="2" hidden="1">{"'Sheet1'!$A$4386:$N$4591"}</definedName>
    <definedName name="hht" localSheetId="5" hidden="1">{"'Sheet1'!$A$4386:$N$4591"}</definedName>
    <definedName name="hht" hidden="1">{"'Sheet1'!$A$4386:$N$4591"}</definedName>
    <definedName name="HT" localSheetId="2" hidden="1">{"'Sheet1'!$A$4386:$N$4591"}</definedName>
    <definedName name="HT" localSheetId="5" hidden="1">{"'Sheet1'!$A$4386:$N$4591"}</definedName>
    <definedName name="HT" hidden="1">{"'Sheet1'!$A$4386:$N$4591"}</definedName>
    <definedName name="HTML_CodePage" hidden="1">1252</definedName>
    <definedName name="HTML_Control" localSheetId="2" hidden="1">{"'Sheet1'!$A$4386:$N$4591"}</definedName>
    <definedName name="HTML_Control" localSheetId="5" hidden="1">{"'Sheet1'!$A$4386:$N$4591"}</definedName>
    <definedName name="HTML_Control" hidden="1">{"'Sheet1'!$A$4386:$N$4591"}</definedName>
    <definedName name="HTML_Control_1" localSheetId="2" hidden="1">{"'Sheet1'!$A$4386:$N$4591"}</definedName>
    <definedName name="HTML_Control_1" localSheetId="5" hidden="1">{"'Sheet1'!$A$4386:$N$4591"}</definedName>
    <definedName name="HTML_Control_1" hidden="1">{"'Sheet1'!$A$4386:$N$4591"}</definedName>
    <definedName name="HTML_Control_2" localSheetId="2" hidden="1">{"'Sheet1'!$A$4386:$N$4591"}</definedName>
    <definedName name="HTML_Control_2" localSheetId="5" hidden="1">{"'Sheet1'!$A$4386:$N$4591"}</definedName>
    <definedName name="HTML_Control_2" hidden="1">{"'Sheet1'!$A$4386:$N$4591"}</definedName>
    <definedName name="HTML_Control_3" localSheetId="2" hidden="1">{"'Sheet1'!$A$4386:$N$4591"}</definedName>
    <definedName name="HTML_Control_3" localSheetId="5" hidden="1">{"'Sheet1'!$A$4386:$N$4591"}</definedName>
    <definedName name="HTML_Control_3" hidden="1">{"'Sheet1'!$A$4386:$N$4591"}</definedName>
    <definedName name="HTML_Control_4" localSheetId="2" hidden="1">{"'Sheet1'!$A$4386:$N$4591"}</definedName>
    <definedName name="HTML_Control_4" localSheetId="5" hidden="1">{"'Sheet1'!$A$4386:$N$4591"}</definedName>
    <definedName name="HTML_Control_4" hidden="1">{"'Sheet1'!$A$4386:$N$4591"}</definedName>
    <definedName name="HTML_Control_5" localSheetId="2" hidden="1">{"'Sheet1'!$A$4386:$N$4591"}</definedName>
    <definedName name="HTML_Control_5" localSheetId="5"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localSheetId="2" hidden="1">{"'Sheet1'!$A$4386:$N$4591"}</definedName>
    <definedName name="j" localSheetId="5" hidden="1">{"'Sheet1'!$A$4386:$N$4591"}</definedName>
    <definedName name="j" hidden="1">{"'Sheet1'!$A$4386:$N$4591"}</definedName>
    <definedName name="jhm" localSheetId="5" hidden="1">'[5]mpmla wise pp01_02'!#REF!</definedName>
    <definedName name="jhm" hidden="1">'[5]mpmla wise pp01_02'!#REF!</definedName>
    <definedName name="jjj" localSheetId="2" hidden="1">{"'Sheet1'!$A$4386:$N$4591"}</definedName>
    <definedName name="jjj" localSheetId="5" hidden="1">{"'Sheet1'!$A$4386:$N$4591"}</definedName>
    <definedName name="jjj" hidden="1">{"'Sheet1'!$A$4386:$N$4591"}</definedName>
    <definedName name="ltg" localSheetId="5" hidden="1">#REF!</definedName>
    <definedName name="ltg" hidden="1">#REF!</definedName>
    <definedName name="Man" hidden="1">[2]zpF0001!$E$39:$E$78</definedName>
    <definedName name="MSTCAT">'[19]FDR MST'!$G$1:$G$65536</definedName>
    <definedName name="MSTCIR">'[19]FDR MST'!$AE$1:$AE$65536</definedName>
    <definedName name="MSTDVN">'[19]FDR MST'!$AD$1:$AD$65536</definedName>
    <definedName name="MSTLBL">'[19]FDR MST'!$AB$1:$AB$65536</definedName>
    <definedName name="MSTSDN">'[19]FDR MST'!$AC$1:$AC$65536</definedName>
    <definedName name="MSTSS">'[19]FDR MST'!$AG$1:$AG$65536</definedName>
    <definedName name="OO" localSheetId="2">#REF!</definedName>
    <definedName name="OO" localSheetId="5">#REF!</definedName>
    <definedName name="OO">#REF!</definedName>
    <definedName name="oooo" localSheetId="2">#REF!</definedName>
    <definedName name="oooo" localSheetId="5">#REF!</definedName>
    <definedName name="oooo">#REF!</definedName>
    <definedName name="P8V" localSheetId="2">#REF!</definedName>
    <definedName name="P8V" localSheetId="5">#REF!</definedName>
    <definedName name="P8V">#REF!</definedName>
    <definedName name="po" hidden="1">[2]zpF0001!$E$39:$E$78</definedName>
    <definedName name="pptat" localSheetId="2">#REF!</definedName>
    <definedName name="pptat" localSheetId="5">#REF!</definedName>
    <definedName name="pptat">#REF!</definedName>
    <definedName name="pptat_1" localSheetId="2">#REF!</definedName>
    <definedName name="pptat_1" localSheetId="5">#REF!</definedName>
    <definedName name="pptat_1">#REF!</definedName>
    <definedName name="pptat_11" localSheetId="2">#REF!</definedName>
    <definedName name="pptat_11" localSheetId="5">#REF!</definedName>
    <definedName name="pptat_11">#REF!</definedName>
    <definedName name="pptat_2" localSheetId="5">#REF!</definedName>
    <definedName name="pptat_2">#REF!</definedName>
    <definedName name="pptat_6" localSheetId="5">#REF!</definedName>
    <definedName name="pptat_6">#REF!</definedName>
    <definedName name="pptat_7" localSheetId="5">#REF!</definedName>
    <definedName name="pptat_7">#REF!</definedName>
    <definedName name="PR5IND3" localSheetId="5">#REF!</definedName>
    <definedName name="PR5IND3">#REF!</definedName>
    <definedName name="PR5IND3_1" localSheetId="5">#REF!</definedName>
    <definedName name="PR5IND3_1">#REF!</definedName>
    <definedName name="PR5IND5" localSheetId="5">#REF!</definedName>
    <definedName name="PR5IND5">#REF!</definedName>
    <definedName name="PR5IND5_1" localSheetId="5">#REF!</definedName>
    <definedName name="PR5IND5_1">#REF!</definedName>
    <definedName name="PR5LTG3" localSheetId="5">#REF!</definedName>
    <definedName name="PR5LTG3">#REF!</definedName>
    <definedName name="PR5LTG3_1" localSheetId="5">#REF!</definedName>
    <definedName name="PR5LTG3_1">#REF!</definedName>
    <definedName name="PR5LTG5" localSheetId="5">#REF!</definedName>
    <definedName name="PR5LTG5">#REF!</definedName>
    <definedName name="PR5LTG5_1" localSheetId="5">#REF!</definedName>
    <definedName name="PR5LTG5_1">#REF!</definedName>
    <definedName name="_xlnm.Print_Area" localSheetId="11">'11B'!$A$1:$N$10</definedName>
    <definedName name="_xlnm.Print_Area" localSheetId="12">'11C'!$A$1:$I$9</definedName>
    <definedName name="_xlnm.Print_Area" localSheetId="6">'MG SoP - 06 '!$A$1:$G$12</definedName>
    <definedName name="_xlnm.Print_Area" localSheetId="13">'MG SoP - 13 '!$B$2:$H$11</definedName>
    <definedName name="_xlnm.Print_Area" localSheetId="3">'MG SoP 03'!$A$1:$K$27</definedName>
    <definedName name="_xlnm.Print_Area" localSheetId="4">'MG SoP 04'!$A$1:$C$13</definedName>
    <definedName name="_xlnm.Print_Area" localSheetId="14">'MG SOP 15'!$B$2:$J$22</definedName>
    <definedName name="_xlnm.Print_Area" localSheetId="2">'SoP 02'!$A$1:$R$40</definedName>
    <definedName name="PRINT_AREA_MI" localSheetId="2">#REF!</definedName>
    <definedName name="PRINT_AREA_MI" localSheetId="5">#REF!</definedName>
    <definedName name="PRINT_AREA_MI">#REF!</definedName>
    <definedName name="_xlnm.Print_Titles" localSheetId="2">'SoP 02'!$1:$5</definedName>
    <definedName name="q">'[20]shp_T&amp;D_drive'!$A$1:$AE$31</definedName>
    <definedName name="q_10">[20]shp_T_D_drive!$A$1:$AE$31</definedName>
    <definedName name="q_17">[21]shp_T_D_drive!$A$1:$AE$31</definedName>
    <definedName name="q_18">[21]shp_T_D_drive!$A$1:$AE$31</definedName>
    <definedName name="q_2">'[22]ACN_PLN  _2_'!$A$1:$AE$31</definedName>
    <definedName name="q_5">'[22]ACN_PLN  _2_'!$A$1:$AE$31</definedName>
    <definedName name="q_8">[20]shp_T_D_drive!$A$1:$AE$31</definedName>
    <definedName name="q_9">[20]shp_T_D_drive!$A$1:$AE$31</definedName>
    <definedName name="QQQQ">#REF!</definedName>
    <definedName name="ra.city" localSheetId="2" hidden="1">{"'Sheet1'!$A$4386:$N$4591"}</definedName>
    <definedName name="ra.city" localSheetId="5" hidden="1">{"'Sheet1'!$A$4386:$N$4591"}</definedName>
    <definedName name="ra.city" hidden="1">{"'Sheet1'!$A$4386:$N$4591"}</definedName>
    <definedName name="REN" localSheetId="5">[23]SUM_04_05!#REF!</definedName>
    <definedName name="REN">[23]SUM_04_05!#REF!</definedName>
    <definedName name="RngSteel">[24]CDSteelMaster!$B$3:$S$12</definedName>
    <definedName name="rrr">#REF!</definedName>
    <definedName name="S" localSheetId="2">#REF!</definedName>
    <definedName name="S" localSheetId="5">#REF!</definedName>
    <definedName name="S">#REF!</definedName>
    <definedName name="S_1" localSheetId="2">#REF!</definedName>
    <definedName name="S_1" localSheetId="5">#REF!</definedName>
    <definedName name="S_1">#REF!</definedName>
    <definedName name="S_11" localSheetId="2">#REF!</definedName>
    <definedName name="S_11" localSheetId="5">#REF!</definedName>
    <definedName name="S_11">#REF!</definedName>
    <definedName name="S_2" localSheetId="5">#REF!</definedName>
    <definedName name="S_2">#REF!</definedName>
    <definedName name="S_6" localSheetId="5">#REF!</definedName>
    <definedName name="S_6">#REF!</definedName>
    <definedName name="S_7" localSheetId="5">#REF!</definedName>
    <definedName name="S_7">#REF!</definedName>
    <definedName name="SI_1" localSheetId="5">#REF!</definedName>
    <definedName name="SI_1">#REF!</definedName>
    <definedName name="SI_2" localSheetId="5">#REF!</definedName>
    <definedName name="SI_2">#REF!</definedName>
    <definedName name="ss">'[9]shp_T&amp;D_drive'!$A$1:$AE$31</definedName>
    <definedName name="ss_10">[9]shp_T_D_drive!$A$1:$AE$31</definedName>
    <definedName name="ss_17">[10]shp_T_D_drive!$A$1:$AE$31</definedName>
    <definedName name="ss_18">[10]shp_T_D_drive!$A$1:$AE$31</definedName>
    <definedName name="ss_2">[11]shp_T_D_drive!$A$1:$AE$31</definedName>
    <definedName name="ss_5">[11]shp_T_D_drive!$A$1:$AE$31</definedName>
    <definedName name="ss_8">[9]shp_T_D_drive!$A$1:$AE$31</definedName>
    <definedName name="ss_9">[9]shp_T_D_drive!$A$1:$AE$31</definedName>
    <definedName name="t">'[9]shp_T&amp;D_drive'!$A$1:$AE$31</definedName>
    <definedName name="t_10">[9]shp_T_D_drive!$A$1:$AE$31</definedName>
    <definedName name="t_17">[10]shp_T_D_drive!$A$1:$AE$31</definedName>
    <definedName name="t_18">[10]shp_T_D_drive!$A$1:$AE$31</definedName>
    <definedName name="t_2">[11]shp_T_D_drive!$A$1:$AE$31</definedName>
    <definedName name="t_5">[11]shp_T_D_drive!$A$1:$AE$31</definedName>
    <definedName name="T_7" localSheetId="2">#REF!</definedName>
    <definedName name="T_7" localSheetId="5">#REF!</definedName>
    <definedName name="T_7">#REF!</definedName>
    <definedName name="t_8">[9]shp_T_D_drive!$A$1:$AE$31</definedName>
    <definedName name="t_9">[9]shp_T_D_drive!$A$1:$AE$31</definedName>
    <definedName name="TableName">"Dummy"</definedName>
    <definedName name="TaxTV">10%</definedName>
    <definedName name="TaxXL">5%</definedName>
    <definedName name="TC" localSheetId="5">#REF!</definedName>
    <definedName name="TC">#REF!</definedName>
    <definedName name="TC_1" localSheetId="5">#REF!</definedName>
    <definedName name="TC_1">#REF!</definedName>
    <definedName name="TC_11" localSheetId="5">#REF!</definedName>
    <definedName name="TC_11">#REF!</definedName>
    <definedName name="TC_2" localSheetId="5">#REF!</definedName>
    <definedName name="TC_2">#REF!</definedName>
    <definedName name="TC_6" localSheetId="5">#REF!</definedName>
    <definedName name="TC_6">#REF!</definedName>
    <definedName name="TC_7" localSheetId="5">#REF!</definedName>
    <definedName name="TC_7">#REF!</definedName>
    <definedName name="temp" localSheetId="2" hidden="1">{"'Sheet1'!$A$4386:$N$4591"}</definedName>
    <definedName name="temp" localSheetId="5" hidden="1">{"'Sheet1'!$A$4386:$N$4591"}</definedName>
    <definedName name="temp" hidden="1">{"'Sheet1'!$A$4386:$N$4591"}</definedName>
    <definedName name="tgg">#REF!</definedName>
    <definedName name="TRANS" localSheetId="2" hidden="1">{"'Sheet1'!$A$4386:$N$4591"}</definedName>
    <definedName name="TRANS" localSheetId="5" hidden="1">{"'Sheet1'!$A$4386:$N$4591"}</definedName>
    <definedName name="TRANS" hidden="1">{"'Sheet1'!$A$4386:$N$4591"}</definedName>
    <definedName name="TRANS_1" localSheetId="2" hidden="1">{"'Sheet1'!$A$4386:$N$4591"}</definedName>
    <definedName name="TRANS_1" localSheetId="5" hidden="1">{"'Sheet1'!$A$4386:$N$4591"}</definedName>
    <definedName name="TRANS_1" hidden="1">{"'Sheet1'!$A$4386:$N$4591"}</definedName>
    <definedName name="TRANS_2" localSheetId="2" hidden="1">{"'Sheet1'!$A$4386:$N$4591"}</definedName>
    <definedName name="TRANS_2" localSheetId="5" hidden="1">{"'Sheet1'!$A$4386:$N$4591"}</definedName>
    <definedName name="TRANS_2" hidden="1">{"'Sheet1'!$A$4386:$N$4591"}</definedName>
    <definedName name="TRANS_3" localSheetId="2" hidden="1">{"'Sheet1'!$A$4386:$N$4591"}</definedName>
    <definedName name="TRANS_3" localSheetId="5" hidden="1">{"'Sheet1'!$A$4386:$N$4591"}</definedName>
    <definedName name="TRANS_3" hidden="1">{"'Sheet1'!$A$4386:$N$4591"}</definedName>
    <definedName name="TRANS_4" localSheetId="2" hidden="1">{"'Sheet1'!$A$4386:$N$4591"}</definedName>
    <definedName name="TRANS_4" localSheetId="5" hidden="1">{"'Sheet1'!$A$4386:$N$4591"}</definedName>
    <definedName name="TRANS_4" hidden="1">{"'Sheet1'!$A$4386:$N$4591"}</definedName>
    <definedName name="TRANS_5" localSheetId="2" hidden="1">{"'Sheet1'!$A$4386:$N$4591"}</definedName>
    <definedName name="TRANS_5" localSheetId="5" hidden="1">{"'Sheet1'!$A$4386:$N$4591"}</definedName>
    <definedName name="TRANS_5" hidden="1">{"'Sheet1'!$A$4386:$N$4591"}</definedName>
    <definedName name="TST" hidden="1">'[2]mpmla wise pp0001'!$B$166:$B$172</definedName>
    <definedName name="TT" localSheetId="11">'11B'!$F$9</definedName>
    <definedName name="ty" localSheetId="5">#REF!</definedName>
    <definedName name="ty">#REF!</definedName>
    <definedName name="uyuy" localSheetId="5" hidden="1">#REF!</definedName>
    <definedName name="uyuy" hidden="1">#REF!</definedName>
    <definedName name="VG" localSheetId="2" hidden="1">{"'Sheet1'!$A$4386:$N$4591"}</definedName>
    <definedName name="VG" localSheetId="5" hidden="1">{"'Sheet1'!$A$4386:$N$4591"}</definedName>
    <definedName name="VG" hidden="1">{"'Sheet1'!$A$4386:$N$4591"}</definedName>
    <definedName name="wctat" localSheetId="5">#REF!</definedName>
    <definedName name="wctat">#REF!</definedName>
    <definedName name="wctat_1" localSheetId="5">#REF!</definedName>
    <definedName name="wctat_1">#REF!</definedName>
    <definedName name="wctat_11" localSheetId="5">#REF!</definedName>
    <definedName name="wctat_11">#REF!</definedName>
    <definedName name="wctat_2" localSheetId="5">#REF!</definedName>
    <definedName name="wctat_2">#REF!</definedName>
    <definedName name="wctat_6" localSheetId="5">#REF!</definedName>
    <definedName name="wctat_6">#REF!</definedName>
    <definedName name="wctat_7" localSheetId="5">#REF!</definedName>
    <definedName name="wctat_7">#REF!</definedName>
    <definedName name="weree" localSheetId="5">#REF!</definedName>
    <definedName name="weree">#REF!</definedName>
    <definedName name="work_pp_0601" localSheetId="5">[1]TLPPOCT!#REF!</definedName>
    <definedName name="work_pp_0601">[1]TLPPOCT!#REF!</definedName>
    <definedName name="work_pp_0601_1" localSheetId="5">[1]TLPPOCT!#REF!</definedName>
    <definedName name="work_pp_0601_1">[1]TLPPOCT!#REF!</definedName>
    <definedName name="work_pp_0601_10" localSheetId="5">[1]TLPPOCT!#REF!</definedName>
    <definedName name="work_pp_0601_10">[1]TLPPOCT!#REF!</definedName>
    <definedName name="work_pp_0601_2" localSheetId="5">[6]TLPPOCT!#REF!</definedName>
    <definedName name="work_pp_0601_2">[6]TLPPOCT!#REF!</definedName>
    <definedName name="work_pp_0601_7" localSheetId="5">[1]TLPPOCT!#REF!</definedName>
    <definedName name="work_pp_0601_7">[1]TLPPOCT!#REF!</definedName>
    <definedName name="work_pp_0601_8" localSheetId="5">[1]TLPPOCT!#REF!</definedName>
    <definedName name="work_pp_0601_8">[1]TLPPOCT!#REF!</definedName>
    <definedName name="work_pp_0601_9" localSheetId="5">[1]TLPPOCT!#REF!</definedName>
    <definedName name="work_pp_0601_9">[1]TLPPOCT!#REF!</definedName>
    <definedName name="xyz" localSheetId="5" hidden="1">'[8]mpmla wise pp01_02'!#REF!</definedName>
    <definedName name="xyz" hidden="1">'[8]mpmla wise pp01_02'!#REF!</definedName>
    <definedName name="YASH" localSheetId="2">#REF!</definedName>
    <definedName name="YASH" localSheetId="5">#REF!</definedName>
    <definedName name="YASH">#REF!</definedName>
    <definedName name="YASH_1" localSheetId="2">#REF!</definedName>
    <definedName name="YASH_1" localSheetId="5">#REF!</definedName>
    <definedName name="YASH_1">#REF!</definedName>
    <definedName name="YASH_11" localSheetId="2">#REF!</definedName>
    <definedName name="YASH_11" localSheetId="5">#REF!</definedName>
    <definedName name="YASH_11">#REF!</definedName>
    <definedName name="YASH_2" localSheetId="5">#REF!</definedName>
    <definedName name="YASH_2">#REF!</definedName>
    <definedName name="YASH_6" localSheetId="5">#REF!</definedName>
    <definedName name="YASH_6">#REF!</definedName>
    <definedName name="YASH_7" localSheetId="5">#REF!</definedName>
    <definedName name="YASH_7">#REF!</definedName>
    <definedName name="yogi" localSheetId="5">#REF!</definedName>
    <definedName name="yogi">#REF!</definedName>
    <definedName name="YY" localSheetId="5">#REF!</definedName>
    <definedName name="YY">#REF!</definedName>
    <definedName name="z" localSheetId="5">#REF!</definedName>
    <definedName name="z">#REF!</definedName>
  </definedNames>
  <calcPr calcId="152511"/>
</workbook>
</file>

<file path=xl/calcChain.xml><?xml version="1.0" encoding="utf-8"?>
<calcChain xmlns="http://schemas.openxmlformats.org/spreadsheetml/2006/main">
  <c r="F10" i="21" l="1"/>
  <c r="G10" i="21"/>
  <c r="H10" i="21"/>
  <c r="I10" i="21"/>
  <c r="J10" i="21"/>
  <c r="E10" i="21"/>
  <c r="A1" i="31" l="1"/>
  <c r="F9" i="29" l="1"/>
  <c r="A3" i="29"/>
  <c r="A2" i="29"/>
  <c r="A1" i="29"/>
  <c r="E9" i="28"/>
  <c r="A3" i="28"/>
  <c r="A2" i="28"/>
  <c r="A1" i="28"/>
  <c r="F17" i="27"/>
  <c r="F13" i="27"/>
  <c r="F12" i="27"/>
  <c r="F11" i="27"/>
  <c r="E10" i="27"/>
  <c r="F10" i="27" s="1"/>
  <c r="C10" i="27"/>
  <c r="A3" i="27"/>
  <c r="A2" i="27"/>
  <c r="A1" i="27"/>
  <c r="G15" i="25" l="1"/>
  <c r="M13" i="25"/>
  <c r="J13" i="25"/>
  <c r="M12" i="25"/>
  <c r="J12" i="25"/>
  <c r="M11" i="25"/>
  <c r="J11" i="25"/>
  <c r="M10" i="25"/>
  <c r="J10" i="25"/>
  <c r="M9" i="25"/>
  <c r="M14" i="25" s="1"/>
  <c r="M15" i="25" s="1"/>
  <c r="J9" i="25"/>
  <c r="J14" i="25" s="1"/>
  <c r="J15" i="25" s="1"/>
  <c r="I9" i="24" l="1"/>
  <c r="F9" i="24"/>
  <c r="E9" i="24"/>
  <c r="G9" i="24" s="1"/>
  <c r="G8" i="24"/>
  <c r="B8" i="24"/>
  <c r="G7" i="24"/>
  <c r="B7" i="24"/>
  <c r="G6" i="24"/>
  <c r="B6" i="24"/>
  <c r="A2" i="24"/>
  <c r="A1" i="24"/>
  <c r="M10" i="23"/>
  <c r="N10" i="23" s="1"/>
  <c r="J10" i="23"/>
  <c r="K10" i="23" s="1"/>
  <c r="I10" i="23"/>
  <c r="H10" i="23"/>
  <c r="G10" i="23"/>
  <c r="N9" i="23"/>
  <c r="J9" i="23"/>
  <c r="K9" i="23" s="1"/>
  <c r="B9" i="23"/>
  <c r="N8" i="23"/>
  <c r="J8" i="23"/>
  <c r="K8" i="23" s="1"/>
  <c r="B8" i="23"/>
  <c r="N7" i="23"/>
  <c r="J7" i="23"/>
  <c r="K7" i="23" s="1"/>
  <c r="B7" i="23"/>
  <c r="A2" i="23"/>
  <c r="A1" i="23"/>
  <c r="H14" i="22"/>
  <c r="E14" i="22"/>
  <c r="F14" i="22" s="1"/>
  <c r="D14" i="22"/>
  <c r="F13" i="22"/>
  <c r="F12" i="22"/>
  <c r="F11" i="22"/>
  <c r="A3" i="20" l="1"/>
  <c r="A2" i="20"/>
  <c r="A1" i="20"/>
  <c r="I27" i="19"/>
  <c r="H27" i="19"/>
  <c r="G26" i="19"/>
  <c r="F26" i="19"/>
  <c r="J26" i="19" s="1"/>
  <c r="D26" i="19"/>
  <c r="E26" i="19" s="1"/>
  <c r="G25" i="19"/>
  <c r="F25" i="19"/>
  <c r="E25" i="19"/>
  <c r="D25" i="19"/>
  <c r="G24" i="19"/>
  <c r="J24" i="19" s="1"/>
  <c r="F24" i="19"/>
  <c r="D24" i="19"/>
  <c r="E24" i="19" s="1"/>
  <c r="G23" i="19"/>
  <c r="F23" i="19"/>
  <c r="J23" i="19" s="1"/>
  <c r="D23" i="19"/>
  <c r="E23" i="19" s="1"/>
  <c r="K23" i="19" s="1"/>
  <c r="G22" i="19"/>
  <c r="F22" i="19"/>
  <c r="J22" i="19" s="1"/>
  <c r="D22" i="19"/>
  <c r="E22" i="19" s="1"/>
  <c r="G21" i="19"/>
  <c r="F21" i="19"/>
  <c r="D21" i="19"/>
  <c r="E21" i="19" s="1"/>
  <c r="G20" i="19"/>
  <c r="F20" i="19"/>
  <c r="J20" i="19" s="1"/>
  <c r="D20" i="19"/>
  <c r="E20" i="19" s="1"/>
  <c r="G19" i="19"/>
  <c r="F19" i="19"/>
  <c r="J19" i="19" s="1"/>
  <c r="D19" i="19"/>
  <c r="E19" i="19" s="1"/>
  <c r="G18" i="19"/>
  <c r="F18" i="19"/>
  <c r="D18" i="19"/>
  <c r="E18" i="19" s="1"/>
  <c r="G17" i="19"/>
  <c r="F17" i="19"/>
  <c r="J17" i="19" s="1"/>
  <c r="D17" i="19"/>
  <c r="E17" i="19" s="1"/>
  <c r="K17" i="19" s="1"/>
  <c r="G16" i="19"/>
  <c r="F16" i="19"/>
  <c r="D16" i="19"/>
  <c r="E16" i="19" s="1"/>
  <c r="G15" i="19"/>
  <c r="F15" i="19"/>
  <c r="J15" i="19" s="1"/>
  <c r="D15" i="19"/>
  <c r="E15" i="19" s="1"/>
  <c r="G14" i="19"/>
  <c r="F14" i="19"/>
  <c r="J14" i="19" s="1"/>
  <c r="D14" i="19"/>
  <c r="E14" i="19" s="1"/>
  <c r="G13" i="19"/>
  <c r="F13" i="19"/>
  <c r="D13" i="19"/>
  <c r="E13" i="19" s="1"/>
  <c r="G12" i="19"/>
  <c r="J12" i="19" s="1"/>
  <c r="F12" i="19"/>
  <c r="D12" i="19"/>
  <c r="E12" i="19" s="1"/>
  <c r="G11" i="19"/>
  <c r="F11" i="19"/>
  <c r="J11" i="19" s="1"/>
  <c r="D11" i="19"/>
  <c r="E11" i="19" s="1"/>
  <c r="K11" i="19" s="1"/>
  <c r="G10" i="19"/>
  <c r="F10" i="19"/>
  <c r="D10" i="19"/>
  <c r="E10" i="19" s="1"/>
  <c r="A3" i="19"/>
  <c r="A2" i="19"/>
  <c r="A1" i="19"/>
  <c r="J18" i="19" l="1"/>
  <c r="J16" i="19"/>
  <c r="J25" i="19"/>
  <c r="J13" i="19"/>
  <c r="J21" i="19"/>
  <c r="F27" i="19"/>
  <c r="G27" i="19"/>
  <c r="J10" i="19"/>
  <c r="J27" i="19" s="1"/>
  <c r="K14" i="19"/>
  <c r="K20" i="19"/>
  <c r="K26" i="19"/>
  <c r="K12" i="19"/>
  <c r="K18" i="19"/>
  <c r="K24" i="19"/>
  <c r="K16" i="19"/>
  <c r="K22" i="19"/>
  <c r="K13" i="19"/>
  <c r="K19" i="19"/>
  <c r="K25" i="19"/>
  <c r="K15" i="19"/>
  <c r="K21" i="19"/>
  <c r="E27" i="19"/>
  <c r="K10" i="19"/>
  <c r="D27" i="19"/>
  <c r="D3" i="15"/>
  <c r="E3" i="15" s="1"/>
  <c r="G4" i="15"/>
  <c r="K4" i="15"/>
  <c r="O4" i="15"/>
  <c r="S4" i="15"/>
  <c r="G5" i="15"/>
  <c r="K5" i="15"/>
  <c r="O5" i="15"/>
  <c r="S5" i="15"/>
  <c r="G6" i="15"/>
  <c r="K6" i="15"/>
  <c r="O6" i="15"/>
  <c r="S6" i="15"/>
  <c r="G7" i="15"/>
  <c r="K7" i="15"/>
  <c r="O7" i="15"/>
  <c r="S7" i="15"/>
  <c r="G8" i="15"/>
  <c r="K8" i="15"/>
  <c r="O8" i="15"/>
  <c r="S8" i="15"/>
  <c r="C9" i="15"/>
  <c r="D9" i="15"/>
  <c r="E9" i="15"/>
  <c r="F9" i="15"/>
  <c r="H9" i="15"/>
  <c r="I9" i="15"/>
  <c r="J9" i="15"/>
  <c r="L9" i="15"/>
  <c r="M9" i="15"/>
  <c r="N9" i="15"/>
  <c r="P9" i="15"/>
  <c r="Q9" i="15"/>
  <c r="R9" i="15"/>
  <c r="G12" i="15"/>
  <c r="K12" i="15"/>
  <c r="O12" i="15"/>
  <c r="S12" i="15"/>
  <c r="G13" i="15"/>
  <c r="K13" i="15"/>
  <c r="O13" i="15"/>
  <c r="S13" i="15"/>
  <c r="G14" i="15"/>
  <c r="K14" i="15"/>
  <c r="O14" i="15"/>
  <c r="S14" i="15"/>
  <c r="G15" i="15"/>
  <c r="K15" i="15"/>
  <c r="O15" i="15"/>
  <c r="S15" i="15"/>
  <c r="G16" i="15"/>
  <c r="K16" i="15"/>
  <c r="O16" i="15"/>
  <c r="S16" i="15"/>
  <c r="G17" i="15"/>
  <c r="K17" i="15"/>
  <c r="O17" i="15"/>
  <c r="S17" i="15"/>
  <c r="D18" i="15"/>
  <c r="E18" i="15"/>
  <c r="F18" i="15"/>
  <c r="H18" i="15"/>
  <c r="I18" i="15"/>
  <c r="J18" i="15"/>
  <c r="L18" i="15"/>
  <c r="M18" i="15"/>
  <c r="N18" i="15"/>
  <c r="P18" i="15"/>
  <c r="Q18" i="15"/>
  <c r="R18" i="15"/>
  <c r="F39" i="15"/>
  <c r="E39" i="15"/>
  <c r="D39" i="15"/>
  <c r="C39" i="15"/>
  <c r="H38" i="15"/>
  <c r="G38" i="15"/>
  <c r="H37" i="15"/>
  <c r="G37" i="15"/>
  <c r="H36" i="15"/>
  <c r="H39" i="15" s="1"/>
  <c r="G36" i="15"/>
  <c r="G39" i="15" s="1"/>
  <c r="F35" i="15"/>
  <c r="E35" i="15"/>
  <c r="D35" i="15"/>
  <c r="C35" i="15"/>
  <c r="H34" i="15"/>
  <c r="G34" i="15"/>
  <c r="H33" i="15"/>
  <c r="G33" i="15"/>
  <c r="H32" i="15"/>
  <c r="H35" i="15" s="1"/>
  <c r="G32" i="15"/>
  <c r="G35" i="15" s="1"/>
  <c r="F31" i="15"/>
  <c r="E31" i="15"/>
  <c r="D31" i="15"/>
  <c r="C31" i="15"/>
  <c r="H30" i="15"/>
  <c r="G30" i="15"/>
  <c r="H29" i="15"/>
  <c r="G29" i="15"/>
  <c r="H28" i="15"/>
  <c r="H31" i="15" s="1"/>
  <c r="G28" i="15"/>
  <c r="G31" i="15" s="1"/>
  <c r="F27" i="15"/>
  <c r="E27" i="15"/>
  <c r="D27" i="15"/>
  <c r="C27" i="15"/>
  <c r="H26" i="15"/>
  <c r="G26" i="15"/>
  <c r="H25" i="15"/>
  <c r="G25" i="15"/>
  <c r="B25" i="15"/>
  <c r="B26" i="15" s="1"/>
  <c r="B28" i="15" s="1"/>
  <c r="B29" i="15" s="1"/>
  <c r="B30" i="15" s="1"/>
  <c r="B32" i="15" s="1"/>
  <c r="B33" i="15" s="1"/>
  <c r="B34" i="15" s="1"/>
  <c r="B36" i="15" s="1"/>
  <c r="B37" i="15" s="1"/>
  <c r="B38" i="15" s="1"/>
  <c r="H24" i="15"/>
  <c r="G24" i="15"/>
  <c r="K27" i="19" l="1"/>
  <c r="G27" i="15"/>
  <c r="O9" i="15"/>
  <c r="G9" i="15"/>
  <c r="H27" i="15"/>
  <c r="O18" i="15"/>
  <c r="G18" i="15"/>
  <c r="S18" i="15"/>
  <c r="K18" i="15"/>
  <c r="S9" i="15"/>
  <c r="K9" i="15"/>
  <c r="F3" i="15"/>
  <c r="E12" i="15"/>
  <c r="C40" i="15"/>
  <c r="E40" i="15"/>
  <c r="D40" i="15"/>
  <c r="F40" i="15"/>
  <c r="D12" i="15"/>
  <c r="H40" i="15"/>
  <c r="G40" i="15"/>
  <c r="H3" i="15" l="1"/>
  <c r="F12" i="15"/>
  <c r="H12" i="15" l="1"/>
  <c r="I3" i="15"/>
  <c r="J3" i="15" l="1"/>
  <c r="I12" i="15"/>
  <c r="J12" i="15" l="1"/>
  <c r="L3" i="15"/>
  <c r="M3" i="15" l="1"/>
  <c r="L12" i="15"/>
  <c r="N3" i="15" l="1"/>
  <c r="M12" i="15"/>
  <c r="P3" i="15" l="1"/>
  <c r="N12" i="15"/>
  <c r="P12" i="15" l="1"/>
  <c r="Q3" i="15"/>
  <c r="R3" i="15" l="1"/>
  <c r="R12" i="15" s="1"/>
  <c r="Q12" i="15"/>
</calcChain>
</file>

<file path=xl/sharedStrings.xml><?xml version="1.0" encoding="utf-8"?>
<sst xmlns="http://schemas.openxmlformats.org/spreadsheetml/2006/main" count="983" uniqueCount="516">
  <si>
    <t>Performa SoP 006: Failure of Distribution Transformer</t>
  </si>
  <si>
    <t>Sr. No.</t>
  </si>
  <si>
    <t>Name of Circle</t>
  </si>
  <si>
    <t>% failure rate of Distribution transformer</t>
  </si>
  <si>
    <t>A</t>
  </si>
  <si>
    <t>B</t>
  </si>
  <si>
    <t>C=A+B</t>
  </si>
  <si>
    <t>D</t>
  </si>
  <si>
    <t>H = (D)*100/C</t>
  </si>
  <si>
    <t>Baroda City</t>
  </si>
  <si>
    <t>Anand</t>
  </si>
  <si>
    <t>Nadiad</t>
  </si>
  <si>
    <t>Godhra</t>
  </si>
  <si>
    <t>MGVCL</t>
  </si>
  <si>
    <t>Consumer Category</t>
  </si>
  <si>
    <t>Total no. of defective / faulty Meter</t>
  </si>
  <si>
    <t>No. of faulty Meters repaired and replaced</t>
  </si>
  <si>
    <t xml:space="preserve">No of faulty meters pending at the end of the quarter </t>
  </si>
  <si>
    <t>Remark</t>
  </si>
  <si>
    <t>(3)=(2)+(1)</t>
  </si>
  <si>
    <t>(5)=(3)-(4)</t>
  </si>
  <si>
    <t>1 Phase</t>
  </si>
  <si>
    <t>3 Phase</t>
  </si>
  <si>
    <t>1 PHASE</t>
  </si>
  <si>
    <t>3 PHASE</t>
  </si>
  <si>
    <t>Name of Distribution Licensee: M G V C L</t>
  </si>
  <si>
    <t>Added during Month</t>
  </si>
  <si>
    <t>Total</t>
  </si>
  <si>
    <t>Replaced during Month</t>
  </si>
  <si>
    <t>Population</t>
  </si>
  <si>
    <t>Performa SoP 013: Faulty Meters Replacement</t>
  </si>
  <si>
    <t>Nos. of existing Distribution Transformers at the start of the quarter</t>
  </si>
  <si>
    <t>Nos. of Distribution Transformers added during the quarter</t>
  </si>
  <si>
    <t>Total number of Distribution Transformers on end of quarter</t>
  </si>
  <si>
    <t>No. of faulty meters at the start of the quarter</t>
  </si>
  <si>
    <t>No. of faulty meters added during the quarter</t>
  </si>
  <si>
    <t>Month</t>
  </si>
  <si>
    <t>Failed during month</t>
  </si>
  <si>
    <t>Qtr-III</t>
  </si>
  <si>
    <t>Qtr-II</t>
  </si>
  <si>
    <t>Qtr-I</t>
  </si>
  <si>
    <t>Qtr-IV</t>
  </si>
  <si>
    <t>Baroda O&amp;M</t>
  </si>
  <si>
    <t>Past Qtr-IV</t>
  </si>
  <si>
    <t>(1) SoP 006: Failure of Distribution Transformer : From TMS Data</t>
  </si>
  <si>
    <t>(2) SoP 013: Faulty Meters Replacement : From MIS-3's Non-Working Meter Page</t>
  </si>
  <si>
    <t>Financial Year: 2023-24</t>
  </si>
  <si>
    <t>Quarter :   Q-II (Jul to Sep-2023)</t>
  </si>
  <si>
    <t>Total number of   Distribution transformer failed during quarter-I</t>
  </si>
  <si>
    <t>Quarter :   Q-II  (Jul-Aug-Sep-2023-24)</t>
  </si>
  <si>
    <t>Year: 2023-24</t>
  </si>
  <si>
    <t>REGISTER FOR COMPILING THE COMPLAINTS CLASSIFICATIONWISE Q-II 2023</t>
  </si>
  <si>
    <t>Performa SoP 003 B:</t>
  </si>
  <si>
    <t>APPENDIX-B (already in the SoP regulation)</t>
  </si>
  <si>
    <t>Classification</t>
  </si>
  <si>
    <t>Nature of Complaints</t>
  </si>
  <si>
    <t>Pending complaints of previous qtr.</t>
  </si>
  <si>
    <t>Complaints received during the qtr.</t>
  </si>
  <si>
    <t>Total Complaints
=2+3</t>
  </si>
  <si>
    <t>No. of Complaints redressed during the quarter.</t>
  </si>
  <si>
    <t>Balance Complaints to be redressed. (4) – (9)</t>
  </si>
  <si>
    <t>In stipulated time</t>
  </si>
  <si>
    <t>Beyond stipulated time</t>
  </si>
  <si>
    <t>Total 
(5) to (8)</t>
  </si>
  <si>
    <t>Within 50% of stipulated time.</t>
  </si>
  <si>
    <t>Within stipulated time.</t>
  </si>
  <si>
    <t>Up to double the stipulated time</t>
  </si>
  <si>
    <t>More than double the stipulated time</t>
  </si>
  <si>
    <t>A(i)</t>
  </si>
  <si>
    <t>Loose Connection</t>
  </si>
  <si>
    <t>A(ii)</t>
  </si>
  <si>
    <t>Intruption due to line Break down</t>
  </si>
  <si>
    <t>A(iii)</t>
  </si>
  <si>
    <t>Intruption due to T/C Fail</t>
  </si>
  <si>
    <t>B(i)</t>
  </si>
  <si>
    <t xml:space="preserve">Quality of power supply,ordinary case which require no Augmentation </t>
  </si>
  <si>
    <t>B(ii)</t>
  </si>
  <si>
    <t>Quality of power supply,ordinary case which require  Augmentation</t>
  </si>
  <si>
    <t>C(i)</t>
  </si>
  <si>
    <t>Meters- Stoped/Defective meter</t>
  </si>
  <si>
    <t>C(ii)</t>
  </si>
  <si>
    <t>Meters- Billing on average basis for &gt; two bills</t>
  </si>
  <si>
    <t>D(i)</t>
  </si>
  <si>
    <t>Over head lines - loose wires</t>
  </si>
  <si>
    <t>D(ii)</t>
  </si>
  <si>
    <t>Over head lines - in adiquate ground clearance</t>
  </si>
  <si>
    <t>E(i)</t>
  </si>
  <si>
    <t>Bills- for current bills where no addl information required</t>
  </si>
  <si>
    <t>E(ii)</t>
  </si>
  <si>
    <t>Bills- for current bills where  addl information required</t>
  </si>
  <si>
    <t>F(i)</t>
  </si>
  <si>
    <t>Service connections- where extention of mains is not required</t>
  </si>
  <si>
    <t>F(ii)</t>
  </si>
  <si>
    <t>Service connections- where extention of mains is required</t>
  </si>
  <si>
    <t>F(iii)</t>
  </si>
  <si>
    <t>Service connections- Modification in connected load</t>
  </si>
  <si>
    <t>F(iv)</t>
  </si>
  <si>
    <t>Service connections- Name change/reconnection</t>
  </si>
  <si>
    <t>G</t>
  </si>
  <si>
    <t>Refund of amount due inregard to temp conn</t>
  </si>
  <si>
    <t>H</t>
  </si>
  <si>
    <t>Others</t>
  </si>
  <si>
    <t>TOTAL</t>
  </si>
  <si>
    <t>The format is to be sent quarterly</t>
  </si>
  <si>
    <t>For any other complaints not mentioned in the classification, the sequence for (H) can be used.</t>
  </si>
  <si>
    <r>
      <t>Performa SoP 002</t>
    </r>
    <r>
      <rPr>
        <sz val="12"/>
        <rFont val="Trebuchet MS"/>
        <family val="2"/>
      </rPr>
      <t xml:space="preserve"> : Publicity carried out while displaying the contact details of consumer complaints centers</t>
    </r>
  </si>
  <si>
    <t>Particulars should also cover the details of consumer awareness program conducted, advertisement done through various media like TV, newspaper, radio, pamphlets &amp; booklet distributions, Displays etc. The development of website and any medium through which public education is carried out can be included.</t>
  </si>
  <si>
    <t>Sr. No</t>
  </si>
  <si>
    <t xml:space="preserve">Actions or steps carried out by distribution licensee towards public awareness in the quarter  </t>
  </si>
  <si>
    <t xml:space="preserve">Likely number of consumers influenced </t>
  </si>
  <si>
    <t xml:space="preserve">RTI Officers Name is displayed at customer care centre on each office </t>
  </si>
  <si>
    <t>Necessary information regarding time schedule for new connection and solving complaints is display on the board.</t>
  </si>
  <si>
    <t>Contact nos. of various officers of the company for emergency contact is also displayed at customer care centre.</t>
  </si>
  <si>
    <t>Displayed safety posters at various S/dn,Divisions</t>
  </si>
  <si>
    <t>Safety Meeting with Line Staff at various S/dn,Divisions on Every Monday (Line staff influenced)</t>
  </si>
  <si>
    <r>
      <t xml:space="preserve">Performa SoP 015: Release of New Connection status for </t>
    </r>
    <r>
      <rPr>
        <b/>
        <sz val="20"/>
        <color rgb="FF0070C0"/>
        <rFont val="Leelawadee"/>
        <family val="2"/>
      </rPr>
      <t>FY 2023-24</t>
    </r>
  </si>
  <si>
    <t>Qtr</t>
  </si>
  <si>
    <t>Consumer category</t>
  </si>
  <si>
    <t>Total no. of consumers connected at the beginning of half-year/year</t>
  </si>
  <si>
    <t>Pending at the Beginning of the of the Half year/year</t>
  </si>
  <si>
    <t>New Applications received during the half-year / year</t>
  </si>
  <si>
    <t>No. of connections released  during the half-year / year</t>
  </si>
  <si>
    <t>No. of applications pending at the end of half-year / year</t>
  </si>
  <si>
    <t>Total no. of consumers connected at the end of half-year/year</t>
  </si>
  <si>
    <t>1st Half (Apr-May-Jun-Jul-Aug-Sep)</t>
  </si>
  <si>
    <t>Domestic</t>
  </si>
  <si>
    <t>Commercial
(NRGP_C+LTMD_C)</t>
  </si>
  <si>
    <t>Industrial LT
(NRGP_L+LTMD_L)</t>
  </si>
  <si>
    <t>Agriculture (Total)</t>
  </si>
  <si>
    <t>Industrial HT</t>
  </si>
  <si>
    <t>2nd Half (Oct-Nov-Dec-Jan-Feb-Mar)</t>
  </si>
  <si>
    <t>Commercial</t>
  </si>
  <si>
    <t>Industrial LT</t>
  </si>
  <si>
    <t>Annual</t>
  </si>
  <si>
    <t>Q-2(July-sep-23)</t>
  </si>
  <si>
    <t>SoP 011 –A: System Average Interruption Frequency Index (SAIFI)</t>
  </si>
  <si>
    <t>Sr.
No</t>
  </si>
  <si>
    <r>
      <t>N</t>
    </r>
    <r>
      <rPr>
        <vertAlign val="subscript"/>
        <sz val="12"/>
        <color indexed="8"/>
        <rFont val="Trebuchet MS"/>
        <family val="2"/>
      </rPr>
      <t>i</t>
    </r>
    <r>
      <rPr>
        <sz val="12"/>
        <color indexed="8"/>
        <rFont val="Trebuchet MS"/>
        <family val="2"/>
      </rPr>
      <t xml:space="preserve"> - Total no of customers for each momentary interruptions</t>
    </r>
  </si>
  <si>
    <r>
      <t>N</t>
    </r>
    <r>
      <rPr>
        <vertAlign val="subscript"/>
        <sz val="12"/>
        <color indexed="8"/>
        <rFont val="Trebuchet MS"/>
        <family val="2"/>
      </rPr>
      <t>T</t>
    </r>
    <r>
      <rPr>
        <sz val="12"/>
        <color indexed="8"/>
        <rFont val="Trebuchet MS"/>
        <family val="2"/>
      </rPr>
      <t xml:space="preserve"> - Total no of customers served</t>
    </r>
  </si>
  <si>
    <t>Past year corrosponding Month</t>
  </si>
  <si>
    <t>6=5/4</t>
  </si>
  <si>
    <t>July' 23</t>
  </si>
  <si>
    <t>Aug' 23</t>
  </si>
  <si>
    <t>Sep' 23</t>
  </si>
  <si>
    <t>SoP 011 – B System Average Interruption Duration Index (SAIDI)</t>
  </si>
  <si>
    <t>ri = Restoration Time for each interruption event</t>
  </si>
  <si>
    <r>
      <t>N</t>
    </r>
    <r>
      <rPr>
        <vertAlign val="subscript"/>
        <sz val="12"/>
        <color indexed="8"/>
        <rFont val="Trebuchet MS"/>
        <family val="2"/>
      </rPr>
      <t>i</t>
    </r>
    <r>
      <rPr>
        <sz val="12"/>
        <color indexed="8"/>
        <rFont val="Trebuchet MS"/>
        <family val="2"/>
      </rPr>
      <t xml:space="preserve"> - no of interrupted customers for each sustained interruption event</t>
    </r>
  </si>
  <si>
    <t>ri * Ni – Total customer interruption Duration</t>
  </si>
  <si>
    <t>ri=Restoration Time for each interruption event</t>
  </si>
  <si>
    <t>Ni= No of Interrupted customers for each sustained Interruption</t>
  </si>
  <si>
    <r>
      <t>N</t>
    </r>
    <r>
      <rPr>
        <vertAlign val="subscript"/>
        <sz val="12"/>
        <color indexed="8"/>
        <rFont val="Trebuchet MS"/>
        <family val="2"/>
      </rPr>
      <t>T</t>
    </r>
    <r>
      <rPr>
        <sz val="12"/>
        <color indexed="8"/>
        <rFont val="Trebuchet MS"/>
        <family val="2"/>
      </rPr>
      <t xml:space="preserve"> - Total no of customers served      </t>
    </r>
  </si>
  <si>
    <t xml:space="preserve">Customer Interruption Duration </t>
  </si>
  <si>
    <t>Past year corrosponding Months</t>
  </si>
  <si>
    <t>MINS.</t>
  </si>
  <si>
    <t>HRS.</t>
  </si>
  <si>
    <t>5= 3 X 4</t>
  </si>
  <si>
    <t>7=4/3</t>
  </si>
  <si>
    <t>7A</t>
  </si>
  <si>
    <t>July</t>
  </si>
  <si>
    <t>August</t>
  </si>
  <si>
    <t xml:space="preserve">SoP 011 – C: Momentary Average Interruption Frequency Index (MAIFI)    </t>
  </si>
  <si>
    <t xml:space="preserve">Sr.
No   </t>
  </si>
  <si>
    <t xml:space="preserve">Month       </t>
  </si>
  <si>
    <t>Number of Momentary interruptions        Imi</t>
  </si>
  <si>
    <r>
      <t>N</t>
    </r>
    <r>
      <rPr>
        <vertAlign val="subscript"/>
        <sz val="12"/>
        <color indexed="8"/>
        <rFont val="Trebuchet MS"/>
        <family val="2"/>
      </rPr>
      <t>mi</t>
    </r>
    <r>
      <rPr>
        <sz val="12"/>
        <color indexed="8"/>
        <rFont val="Trebuchet MS"/>
        <family val="2"/>
      </rPr>
      <t xml:space="preserve"> - Total no of customers for each momentary interruptions</t>
    </r>
  </si>
  <si>
    <t>Quarter I (Jul-23 to Sep-23)</t>
  </si>
  <si>
    <t>Year:2023-24</t>
  </si>
  <si>
    <t>Performa - SoP 001: Fatal and Non-Fatal  electrical accident report</t>
  </si>
  <si>
    <r>
      <t>NUMBER OF ACCIDENTS FOR THE 2</t>
    </r>
    <r>
      <rPr>
        <vertAlign val="superscript"/>
        <sz val="12"/>
        <color indexed="8"/>
        <rFont val="Tahoma"/>
        <family val="2"/>
      </rPr>
      <t>nd</t>
    </r>
    <r>
      <rPr>
        <sz val="12"/>
        <color indexed="8"/>
        <rFont val="Tahoma"/>
        <family val="2"/>
      </rPr>
      <t xml:space="preserve"> QUARTER OF 2023-24</t>
    </r>
  </si>
  <si>
    <t>Name of Area/Circle</t>
  </si>
  <si>
    <t>No of accidents in the quarter</t>
  </si>
  <si>
    <t>Cumulative since the first quarter of the current FY 2023-24</t>
  </si>
  <si>
    <t>Cumulative since the first quarter of the Last FY 2022-23</t>
  </si>
  <si>
    <t>Departmental</t>
  </si>
  <si>
    <t>Outside</t>
  </si>
  <si>
    <t>FH</t>
  </si>
  <si>
    <t>NFH</t>
  </si>
  <si>
    <t>FA</t>
  </si>
  <si>
    <t xml:space="preserve">Baroda (City) </t>
  </si>
  <si>
    <t>2 (1-Pvt)</t>
  </si>
  <si>
    <t>4 (1-Pvt)</t>
  </si>
  <si>
    <t xml:space="preserve">Baroda (O&amp;M) </t>
  </si>
  <si>
    <t>21 (1-Pvt)</t>
  </si>
  <si>
    <t>6 (1-Pvt)</t>
  </si>
  <si>
    <t>10 (3-Pvt)</t>
  </si>
  <si>
    <t>8 (3-Pvt)</t>
  </si>
  <si>
    <t>12 (3-Pvt)</t>
  </si>
  <si>
    <t>37 (1-Pvt)</t>
  </si>
  <si>
    <t>15 (9-Pvt)</t>
  </si>
  <si>
    <t>21 (2-Pvt)</t>
  </si>
  <si>
    <t>3 (1-Pvt)</t>
  </si>
  <si>
    <t>8 (2-Pvt)</t>
  </si>
  <si>
    <t>19 (5-Pvt)</t>
  </si>
  <si>
    <t>35 (8-Pvt)</t>
  </si>
  <si>
    <t>88 (2-Pvt)</t>
  </si>
  <si>
    <t>32 (12-Pvt)</t>
  </si>
  <si>
    <t>58 (2-Pvt)</t>
  </si>
  <si>
    <t xml:space="preserve">FH – Fatal Human, FA – Fatal Animal, NFH – Non-fatal Human </t>
  </si>
  <si>
    <t>PVT - Private Premises Accident.</t>
  </si>
  <si>
    <t>Performa – SoP 003: Action taken report for safety measures complied for the electrical accidents occurred</t>
  </si>
  <si>
    <t xml:space="preserve">                                                                                                                                                                                                                                                                                                                                                                                                                                                                                </t>
  </si>
  <si>
    <t>Location of Accident and details of the victim</t>
  </si>
  <si>
    <t>Address</t>
  </si>
  <si>
    <t>sdn</t>
  </si>
  <si>
    <t>Date of occurrence</t>
  </si>
  <si>
    <t>Type of Accident</t>
  </si>
  <si>
    <t>Installation</t>
  </si>
  <si>
    <t>Accident Type</t>
  </si>
  <si>
    <t>Cause of Accident</t>
  </si>
  <si>
    <t>Findings of CEI / EI / AEI</t>
  </si>
  <si>
    <t>Remedies suggested by CEI /EI / AEI in various cases</t>
  </si>
  <si>
    <t>Whether the remedy suggested is complied</t>
  </si>
  <si>
    <t>Action taken to avoid recurrence of such Accident</t>
  </si>
  <si>
    <t>Circle office</t>
  </si>
  <si>
    <t>Reason</t>
  </si>
  <si>
    <t>Pitamsinh Babusinh,Sureli Bechri Road,Vill-Sureli,Ta-Umreth,Dist-Anand</t>
  </si>
  <si>
    <t>FHO</t>
  </si>
  <si>
    <t>BIG CONTAINER WAS PASSING THROUGH SURELI BECHRI ROAD AND ACCIDENTLY CAME IN TOUCH WITH 11 KV DHULETA JGY FEEDER AND DRIVER GOT ELCTROCULATED</t>
  </si>
  <si>
    <t>Awaited</t>
  </si>
  <si>
    <t>NA</t>
  </si>
  <si>
    <t>V EXTENSION PROVIDED HIGHT MAINTAINED</t>
  </si>
  <si>
    <t xml:space="preserve">Anand </t>
  </si>
  <si>
    <t>2 bullock of Jasu Pratap Baria,vakasiya mal falia,Vill-Vakasiya,Tal-Dhanpur,Dist-Dahod</t>
  </si>
  <si>
    <t>DUE TO CONTACT OF UNCHARGED 11KV LINE WITH LT LINE OF JGY , AND 11KV UNCHARGED LINE CONDUCTOR KEPT ON GROUND , BULLLICK CAME IN CONTACT WITH LIVE WIRE AND DIED</t>
  </si>
  <si>
    <t>THE LOCATION IS RECTIIFED AND STRINGING AND BINDING OF UNCHARGED WIRE IS CARRIED OUT.</t>
  </si>
  <si>
    <t>Buffalo,Dakaniya,Vill-Othvad,Tal-Balasinor, Dist-Mahisagar</t>
  </si>
  <si>
    <t>HERD OF BUFFALO WAS PASSING BY VILLAGE TC AS PER ROUTINE. ONE BUFFALO SUDDENLY FALL ON GROUND AND DIED ON SPOT. AS PER TALK WITH OWNER, BUFFALO TOUCHED THE METAL DB AND DIED, DURING SITE VISIT NO LEAKAGE CURRENT WAS FOUND AT ANY POINT ON TC STRUCTURE.</t>
  </si>
  <si>
    <t>YES</t>
  </si>
  <si>
    <t>To follow Regulation Act 2010 Sr No. 12 and 13</t>
  </si>
  <si>
    <t>Yes</t>
  </si>
  <si>
    <t>AT THE TIME OF DEATIL INVESTIGATION NO CAUSE FOUND OF LEAKE CURRENT</t>
  </si>
  <si>
    <t xml:space="preserve">Nadiad </t>
  </si>
  <si>
    <t>Bullock,Tandi faliyu, Vill-Agarwada, Tal-MORVAHADAF, Dist-Panchmahal</t>
  </si>
  <si>
    <t>Due to aging effect there is a possibility that insulation of LT AB cable got damaged so contacted with GI wire of LT pole earthing and leakage current flow to wet ground.</t>
  </si>
  <si>
    <t>LT ABC replaced &amp; Necessary Line Maintance done.</t>
  </si>
  <si>
    <t>FEMALE HORSE OF RAVJIBHAI PATANWADIYA,NEAR SAWMILL,Vill-ANKHI,Tal/Dist-Vadodara</t>
  </si>
  <si>
    <t>INSULATION OF AB CABLE WAS DAMAGED, AND CONDUCTER SCRUB WITH RSJ POLE.</t>
  </si>
  <si>
    <t xml:space="preserve">Pipe provided on earthing wire and maintenance of TC. </t>
  </si>
  <si>
    <t>DINESHBHAI PARVATBHAI BARIA,DAYRA FALIYU,B/H. IOC PETROL PUMP EXTENDED PREMISES,Vill-WAGJHIPUR, Tal-Shahera, Dist-PANCHMAHAL</t>
  </si>
  <si>
    <t>VICTIM WAS LOADING TRACTOR TROLLY WITH CIVIL CONSTRUCTION CENTING MATERIAL,SAND,LONG IRON ROADS ETC. TRACTOR WAS PARKED UNDER 11 KV SARADIYA JGY FEEDER OVERHEAD HT LINE AND DURING THE WORK ONE IRON ROAD APPROX. 10 FEET LONG, VICTIM HOLDING IN HIS HAND ACCIDENTILY COME IN CONTACT WITH LIVE HT LINE AND GOT ELECTROCUTED DUE TO HIS NEGLIGENCE AND INATTENTION</t>
  </si>
  <si>
    <t>Necessary Line Maintance done.</t>
  </si>
  <si>
    <t>Cow owner Name Bharwad Bhanabhai Bhikhabhai,Haripura Lat, Vill-Motipura, Tal-Khambhat, Dist-Anand</t>
  </si>
  <si>
    <t>Fatal Animal accident occurred on dated 05.07.23 time approx. 15:00 hours, During visit at site on Dtd 05.07.23,it is found that the accident took place on the 11KV Malu AG feeder at DO DP Structure having location No.075/15/9 While grazing on farm ,A Cow was scratching with stay wire cause it might have been pulled slightly , due to this upper part of stay wire touched to DO fuse jumper and current may have passed on stay and cow got electrocuted and died on the spot.</t>
  </si>
  <si>
    <t xml:space="preserve">new stay wire porvided &amp; new jumper provided </t>
  </si>
  <si>
    <t>Buffalo,Nr Darjipura Prathmik School,Vill-Darjipura,Ta/Dist-Vadodara</t>
  </si>
  <si>
    <t>Fatal animal electrical accident, the buffalo was passing near the LT Line pole, where she must have contact with earthing wire of pole, the leakage current must have caused the accident death of that buffalo.</t>
  </si>
  <si>
    <t>New Service Provided and Open LT line converted to LT ABC</t>
  </si>
  <si>
    <t>COW,OPP. KEDI TEMPLE,Vill-KEDI,Ta-Balasinor,Dist-Mahisagar</t>
  </si>
  <si>
    <t>COW CAME IN CONTACT WITH RSJ POLE RUNNING 4W LT ABC. INSULATION OF LT ABC GOT DAMAGED DUE TO FRICTION DURING CYCLONIC WINDS. SO CURRENT LEAKED FROM DAMAGED INSULATION TO U CLAMP TO GROUND.</t>
  </si>
  <si>
    <t>DAMAGE PORTION OF  LT ABC  CABLE REPLACE</t>
  </si>
  <si>
    <t>Cow of Shri Bharvad Rahulbhai Laxmanbhai,In the farm of Shri Dolatsinh Nathusinh Thakor,Vill-Vyasda,Ta-Kalol,Dist-Panchmahal</t>
  </si>
  <si>
    <t>At location no.3 of LT line of the AG transformer of Village. Vyasda Y phase conductor release from shackle insulator and touched to U-Clamp and thus leakage current started to flow from neutral wire of transformer center. Victim came in contact with neutarl wire got electrocuted and met with fatal electrical accident.</t>
  </si>
  <si>
    <t>Y Phase conductor relocate at shackel insulatore and maintanance done.</t>
  </si>
  <si>
    <t>LAXMANBHAI LALLUBHAI BHIL,NAVINAGARI,OPP GWSSB PLANT,Vill-Sadhali,Ta-Sinor,Dist-Vadodara</t>
  </si>
  <si>
    <t>The victim was trying to fix long round pipe on top of tempo trailer.While doing so pipe came in contact with 11 kv live line conductor and got electrocuted.</t>
  </si>
  <si>
    <t>due to negligance of victim</t>
  </si>
  <si>
    <t>BAFALLO,NR BALETIYA SEEM BUBEN KOTAL DELHI MUMBAI EXPRESSWAY,Vill-BALETIYA,Ta-Kalol,Dist-Panchmahal</t>
  </si>
  <si>
    <t>As Per Eyewitness Statement Bafallo Trying To Eat Grass Around LT Pole And Touched To Pole And Get Electric Shock And Dead At The Momment</t>
  </si>
  <si>
    <t>YES/1032/04.09.2023</t>
  </si>
  <si>
    <t>follow the CEA regulation-2010 - regulation no. 12</t>
  </si>
  <si>
    <t>LT Wire Coated And Restringing With Lt Shackel Insulator</t>
  </si>
  <si>
    <t>UNKNOWN,SHREEJI PARTY PLOT,Vill/Tal/Dist-Vadodara</t>
  </si>
  <si>
    <t>FHO-Pvt</t>
  </si>
  <si>
    <t>THERE IS 80KW LT CONNECTION IS GIVEN TO SHREEJI PARTY PLOT.40/200A METER IS INSTALLED NEARER TO 100KVA SHREEJI PARTY PLOT TC.150SQMM LT CABLE PASSING THROUGH METER IS CONNECTED TO 70 SQMM LOAD SIDE LT CABLE. DISTRIBUTION OF POWER INSIDE PREMISES OF SHREEJI PARTY PLOT IS DONE THROUGH 50SQMM LT CABLES. ONE END OF THE LOAD SIDE LIVE 16SQMM LT UG CALBE CONNECTED TO THE LT BUSBAR. SECOND END OF 16SQMM LT UG CABLE IS CONNECTED TO THE MCB INSTALLED INSIDE THE SMC BOX AFFIXED ON IRON TOWER.SAID 16SQMM</t>
  </si>
  <si>
    <t>Circuit-wise ELCB provided on load side wiring of consumer.</t>
  </si>
  <si>
    <t>Kaliben Dineshbhai,Vill/Tal/Dist-Dahod</t>
  </si>
  <si>
    <t>NO ANY LEAKAGE CURRENT WAS FOUND.AS THE ACCIDENT HAPPENED DUE TO FAULTY WIRING ON CONSUMER'S SIDE, THE CONNECTION WAS DISCONNECTED.</t>
  </si>
  <si>
    <t>COW,HADIYA VISTAR,Vill-BUDHEJ, Tal-Tarapur, Dist-Anand</t>
  </si>
  <si>
    <t>AT ABOVE LOCATION APPROXIMATE 20 COWS ARE PASSSING FOR GRAZING WITH OWNER ACCIDENTALY AMONG ALL COWS ONE COWS CAME INTO CONTACT WITH LT LINE POLE APPROX. 1 METER AWAY. DUE TO HEAVY WIND AND RAIN INSULATION DAMAGED OF LT ABC SINGLE PHASE TWO WIRE ALSO SLIPPED AND TOUCHED TO C CLAMP OF LT LINE AND ALSO TOUCHES TO THE GI WIRE,SO THAT LEAKAGE EARTH CURRENT COW MAY BE DEAD.(PM REPORT AWAITED)</t>
  </si>
  <si>
    <t xml:space="preserve">restringing of abc &amp; rectification of gi wire </t>
  </si>
  <si>
    <t>Solanki Ashokbhai Motibhai,Vill-moxi padhro,Ta-Savli,Dist-Vadodara</t>
  </si>
  <si>
    <t>13-07-2023 at 17:15 hrs visited site and prepared panchnama. Information received at office by S.N.Baranda (EA) that incident happened due to leakage current passing through earth wire via D clamp of LT ABC (1 phase-2 wire) cable in LT pole and buffalo was passed near pole and got electrocuted.</t>
  </si>
  <si>
    <t xml:space="preserve">Replacement of insulator with stringing of LT Line to avoid accident. </t>
  </si>
  <si>
    <t>BUFFALO OF OWNER SHRI BARIA GULABSINH BHOPATSINH,NISHAL FALIYA,Vill-SURBAR,Ta-Halol,Dist-Panchmahal</t>
  </si>
  <si>
    <t>WHILE ITICHING AT DISTRIBUTION BOX TC WHILE POWER ON POSITION ACCIDENTLY CAME CONTACT TO LIVE PART</t>
  </si>
  <si>
    <t>Distribution box in New kit kat fuse provided, GI EARHING done by insulation pipe.</t>
  </si>
  <si>
    <t>Murtujakhan Sikandarkhan Pathan,Saiyad Farm, Vill-Vansar,Ta-Matar,Dist-Kheda</t>
  </si>
  <si>
    <t>Victim came in contact which iron fensing of said garden. which was carring the current due leakage in fancy lights installed on fensing.</t>
  </si>
  <si>
    <t>The Connection Was Disconnected And Consumer Was Served Notice To Provide New Test Report Along With Proper ELCB/RCCB Installation.</t>
  </si>
  <si>
    <t xml:space="preserve">AJITKUMAR RAYJIBHAI PARMAR,Vill-JITPURA(SARNEJ),Ta- Waghodia,Dist- vadodara
</t>
  </si>
  <si>
    <t>AS PER PRIMARY INVESTIGATION REPORT,IT IS FOUND THAT WHEN BUFFALO WAS PASSING FROM CANAL ROAD TO FARM ,ITS TAIL TOUCHED THE EARTHING WIRE OF TC WHERE LEAKAGE CURRENT PASSED SO BUFFALO GOT ELECTROCUTED</t>
  </si>
  <si>
    <t>Maintanance done- Transformer erthing reactivated</t>
  </si>
  <si>
    <t>CHUNARA ASHOKBHAI MANGALBHAI,Vill-moxi padhro,Ta-Savli,Dist-Vadodara</t>
  </si>
  <si>
    <t>The 11 KV line situated at clay mountain hilly area and tapping of 11 kv line span sag is lying between mountain height and at ground level of area. So, the incident occured beacuse of less ground clearance of 11 kv HT line due to uneven ground level and heavy sag of conductor between two poles. At that time buffalo was eating grass at hilly mountain area under line and got electrocuted</t>
  </si>
  <si>
    <t xml:space="preserve">New pole erected for maintaining ground clearance </t>
  </si>
  <si>
    <t>Pagi Vajabhai Girdharbhai'S buffalo,Pruthvisinh Deepsinh Solanki‘s Farm OPP bapu faliyu,Vill-CHAPARI MUVADA,Ta-Lunawada,Dist-Mahisagar</t>
  </si>
  <si>
    <t>On That Location 11 KV Degamda Agdom Feeder And it’s 3P4W ABC Cable Cross Each Other And That Location 8meter Psc Pole Carrie At Top Guarding &amp; Below Lt Line Of 11 KV Degamda Agdom Feeder 3P4W ABC Cable. That Both Line Passed through Pruthvisinh Deepsinh Solanki‘S Farm .Due To Corrosion Of Guarding Wire Was Broken At That Location So LT of 3P4W ABC Touch With Guarding Wire. Due To Insulation Of ABC Cable Damaged And Punctured Then This Power Passed Through Guarding Wire. Unfortunately This Ti</t>
  </si>
  <si>
    <t>NEW LT ABC PROVIDED</t>
  </si>
  <si>
    <t>Bharvad Ramabhai Devabhai,Vill-Poicha,Ta-Savli,Dist-Vadodara</t>
  </si>
  <si>
    <t>On dtd: 18-07-2023 at 17:30hrs visited site and prepared panchnama. Information received from local resident Shri Ashokbhai R Bhoi. The incident happened on LT ABC(1ph2w) cable which came out of from LT insulator and got stuck on D clamp of pole,leakage current was passing from the GI earth wire in to ground. At that time claves were passing near by pole and it touched the earth wire and got electrocuted.</t>
  </si>
  <si>
    <t>COW,Chapariya,Vill-Nadisar,Ta-Godhra,Dist-Panchmahal</t>
  </si>
  <si>
    <t>owner of cow Name-Bharwad babubhai popatbhai, - Due to LT pole broken of Nadisar AG Feeder (before 3days), LT open wire line snapped and jumper of LT line was cut. At that location crossing of LT and HT line is there. The cow was touch to snap LT line at that time at crossing birds were flew from line and HT line touch to LT line. Due to induction power came and got electrocuted and cow died at the spot.</t>
  </si>
  <si>
    <t>LT ABC provided in crossing &amp; Necessary Line Maintance done.</t>
  </si>
  <si>
    <t>DITABHAI LUNJABHAI GARASIYA,TIMARAN FALIYA,Vill-SAGADAPADA,Tal-FATEPURA, Dist-Dahod</t>
  </si>
  <si>
    <t>AS PER PRIMARY INFORMATION VICTIM WAS WORKING IN HIS FARM AT TIMARAN FALIYA VILL SAGADAPADA TA FATEPURA,AS PER EYE WITENESS STATEMENT VICTIM ACCIDENTALY COME IN CONTACT WITH STAY WIRE OF PSC POLE OBJECT NEARBY AND GET THE ELECTRICAL SHOCK AND VICTIM DIED WHILE APPROCHING TO THE HOSPITAL.</t>
  </si>
  <si>
    <t>COW,NR. ADA TALAVDI,Vill-CHHANI,Ta-Vadodara,Dist-Vadodara</t>
  </si>
  <si>
    <t>WHILE PASSING VERY NEAR TO TRANS CENTRE, DUE TO LAND FILLED WITH WATER THERE MIGHT BE MINOR LEAKAGE IN NEUTRAL OF TC GOT ELECTROCUTED AND GOT DEATH BECAUSE OF STEP POTENTIAL</t>
  </si>
  <si>
    <t xml:space="preserve">Rectification of transformer center is done and new earthing provided. </t>
  </si>
  <si>
    <t>BUFFALO,PATELIYA FALIYU,Vill-NANA DOKVA,Ta-Lunavada,Dist-Mahisagar</t>
  </si>
  <si>
    <t>A Fatal Animal Accident Occurred to Buffalo on Dtd:23.07.2023, At approximetaly 12:15hrs. Telephonic message received on sub division complain centre number that a Buffalo of Shri. Pateliya Bhemabhai Motibhai got electrical shock and died. on the spot feeder made off from sub station and after site visited by line staff and cut off power supply after feeder made on from sub station and on the same day on dtd 23.07.2023 at 14:00 in afternoon site visit by officer and employees and found Buffalo w</t>
  </si>
  <si>
    <t xml:space="preserve">Tree cutting work done and Repair of Cable </t>
  </si>
  <si>
    <t>BULLOCK OF SHRI MOHANIA NAGRUBHAI SAVJIBHAI,SAJOI KALAM FALIA,Vill-SAJOI, Tal-Dhanpur, Dist-Dahod</t>
  </si>
  <si>
    <t>THE BULLOCK WAS PASSING NEAR TC STRUCTURE OF SAJOI KALAM FALIA WW TC WHEN IT MIGHT HAVE COME IN CONTACT WITH GI WIRE CARRYING LEAKAGE CURRENT AND GOT ELECTROCUTED</t>
  </si>
  <si>
    <t xml:space="preserve">THE LOCATION IS RECTIFIED AND NEW EARTHING DONE,PVC PIPE IS ADDED IN EARTHING </t>
  </si>
  <si>
    <t>COW,BARIYA FALIYU,Vill-ABRAM PATEL NA MUVADA,Ta-Godhra,Dist-Panchmahal</t>
  </si>
  <si>
    <t>Due to heavy wind and Rain ,leakage of current might be got flow in Transformer neutral wire and passed through Earthing,The Cow while garzing the grass was came in contact to earthing wire and might be got electrocuted and spot died at site.</t>
  </si>
  <si>
    <t>TC Earthing Insulated Pipe protction done &amp; Necessary Line Maintance done.</t>
  </si>
  <si>
    <t>PARMAR SAVITABEN FATESINH,behind prathmik school,Vill-Panchmahudi,Ta-Halol,Dist-Panchmahal</t>
  </si>
  <si>
    <t>AS PER PRIMARY INVESTIGATION REPORT IT IS FOUND THAT WHEN BUFFALO WAS GRAZING IT REACH TO THE TRANSFORMER CENTER .IT TOUCH THE GI WIRE OF TC WHEREE LEAKAGE CURRENT FLOWS SO BUFFALO GOT ELECTROCUTED</t>
  </si>
  <si>
    <t>KISHMAT VIKRAMBHAI VAGHARI,SAVA TALAVADI,Vill-ODE,Ta-Anand,Dist-Anand</t>
  </si>
  <si>
    <t>on the LT pole (Geo Loc - 1) where accident took place, ABC 1ph2w is passing through it. In such rainy and heavy wind atmosphere, due to fall of Neem tree branches and rubbing its insulation it may possible that the binding may get loosen and LT ABC 1ph2w line directly came in the contact of U Clamp of the same pole. In results, leakage current may passed continuously through GI wire. Meanwhile, the boy passing through the narrow pathway, tried to took the help of a pole to get back down to the</t>
  </si>
  <si>
    <t>MAINTAINACE OF LINE 2W ABC 200 MTR REPLACE REMAING LT POLE EARTHING PIPE PROVIDED POLE EARTHING NEW DONE TREE CUTTING DONE</t>
  </si>
  <si>
    <t>NA,Naswadi Aakona road, infront of kabir city,Vill/Tal-Naswadi, Dist-Chhotaudepur</t>
  </si>
  <si>
    <t>As per site visit and statement of eye witness. It is found that group of buffalo was grassing around the transformer center of Kalediya ag Feeder and suddenly two buffalo fight with each other and run towards transformer center. At that time one leg of he buffalo is stuck with guy wore and guy wire is broken. Broken guy wire is touched and contacted with 11KV bushingjumper of transformer and he buffalo got electrocuted and died at same time.</t>
  </si>
  <si>
    <t>New stay provided and conductor restringing.</t>
  </si>
  <si>
    <t xml:space="preserve">Baroda O&amp;M </t>
  </si>
  <si>
    <t>Buffelow of Jitendrabhai Ramabhai Dabhi,Padarda Sim vistar,Vill-Bilodra, Tal-Nadiad, Dist-KHEDA</t>
  </si>
  <si>
    <t>Buffelow of Jitendrabhai R Dabhi Reach at near line Pole where ABC wire Insulation damage due to friction with tree this wire touch with uclamp and uclamp connected with earth wire so, buffelow get contact with earth wire and get electrocuted and died.</t>
  </si>
  <si>
    <t>Distribution company should maintain electric installtion by regular interval</t>
  </si>
  <si>
    <t xml:space="preserve">AB Cable replaced </t>
  </si>
  <si>
    <t>MALE BUFFALO,BEHIND GAURI CINEMA,Vill/Ta-Godhra,Dist-Panchmahal</t>
  </si>
  <si>
    <t>The Male Buffalo was grazing the grass Behind gauri cinema area &amp; suddenly the broken LT conductor which is already laid on ground got stucked to leg of male buffalo so he madly run.Hence, due to broken conductor hanging from LT pole got stretched and due to this the live 2 WLT AB Cable of Omkar feeder also broken and falls on ground and the male buffalo might experienced the electric shock and found dead</t>
  </si>
  <si>
    <t>LT Line Conductor Replaced &amp; necessary maintance carried out.</t>
  </si>
  <si>
    <t>JAYDIPSINH MANUSINH RAJ,HARSIDHI AGRI TECH RAMNAGAR BRIDGE,Vill-Vadod,Ta-Anand,Dist-Anand</t>
  </si>
  <si>
    <t>NFHO</t>
  </si>
  <si>
    <t>ON DATE 30.7.23 AT 16 HR LABUR OF HARSIDHI AGRI TECH LOCATED AT:RUPAREL,VILL:VADOD TA&amp;DI:ANAND DOING UNLODING OF NURSARY PLANT FROM TRUCK HE CLIMB ON REALING OF TRUCH WHEN HRE MOVE UP SIDE ON TRUCK REALING COMES IN CONTACT OF LIVE 11 KV RAMNAGAR AGRI FDR OF 66 KV MOGAR SS OF VASAD SDN HE GOT ELECTROCUTED ,HE UNDER TREATMENT AT HOSPITAL</t>
  </si>
  <si>
    <t>due to party's mistake line was already at 15.3ft height</t>
  </si>
  <si>
    <t>no action needed</t>
  </si>
  <si>
    <t>Buffalo of Chandubhai Somabhai Chauhan, Vill-Vinzol, Tal-Godhra, Dist-PMS</t>
  </si>
  <si>
    <t>A tree fallen on Open LT linedue to which conductor snapped and fall on Buffalo and it got electrocuted</t>
  </si>
  <si>
    <t>Tree cutting &amp; necessary Maintance Done.</t>
  </si>
  <si>
    <t>BUFFALO OWNER BALVANTBHAI DALPATBHAI BARIA, GUVARIYA FALIYU, Vill-Aniyad, Tal-Shahera, Dist-PMS</t>
  </si>
  <si>
    <t>The Buffalo Was Tied Beside 16 KVA DP Structure Of 11 KV Nathujina Muvada Feeder Along With Other Animals Of Balvantbhai Dalpatbhai.Complain Received At Fault Center Regarding Above Incident. While Visiting Site No Any Current Mark Was Seen On Buffalo. After Visual Inspection Power Restored, By Checking With Tester No Any Leakage Current Was Found On Earthing Or Guy Wire Of Said TCDP.It Reveals That There Were No Leakage Current Found At Victimized Site.So, There Were No Chance Of Death Of Buffalo Due To Leakage Current</t>
  </si>
  <si>
    <t>EARTHING PIPE PROVIDED &amp; Necessary Line Maintance done.</t>
  </si>
  <si>
    <t>BUFFALO of Bhikhabhai Bhailal Vasava, KURALI BUSTAND PASE, Vill-Kurali, Tal-Karjan, Dist-Vadodara</t>
  </si>
  <si>
    <t>FROM THE OBSERVATION AT SITE,BUFFALO TOUCH WITH NEAR BY LT POLES EARTHING WIRE AND GET ELECTROCUTED AND DIED ON THE SPOT.THERE IS 4W AMC LT LINE ON THAT POLEBUT DUE TO WIND AND TREE BRANCH FRICTION WITH AB CABLE,INSULATION OF AB CABLE DAMAGED AND PHASE WIRE TOUCHING WITH U CLAMP NAD THROUGH U CLAMP EARTHING WIRE WAS BECOME LIVE.</t>
  </si>
  <si>
    <t>New earthing provided,  and Tree branch CUTTING</t>
  </si>
  <si>
    <t>Mrs. VAGHELA FULIBEN BALDEVBHAI, TANKIVALU FALIYU, Vill-Kuna, Tal-Mahemdabad, Dist-Kheda</t>
  </si>
  <si>
    <t>3PH 4WIRE LT LINE OF 11KV JINJAR JGY FDR PASSING FROM TANKIVALU FALYU AT VILL KUNA IN EVENING TIME MONKEY JUMP FROM LT ABC CABLE TO METAL SHED. DUE TO THIS LT LINE FALL ON GI WIRE AND POWERFLOW FROM LT AB CABLE TO METAL SHED.MILK ZAR HANGING ON METAL SHED BY METAL HOOK. Mrs. VAGHELA FULIBEN BALDEVBHAI CAME IN CONTACT WITH METAL JAR AND GOT ELECTROCUTED AND DIED ON SAME PLACE.</t>
  </si>
  <si>
    <t>LT LINE MAINTENANCE DONE WITH IDEAL SERVICE JOIN AND GI WIRE TIED WITH CLEAR DISTANCE MAINTAIN FROM LIVE PART EVEN IF THE MONKEY JUMPS.</t>
  </si>
  <si>
    <t>BUFFALO OF SHRI LAXMANBHAI BHEMABHAI TALAR, talar fadiyu, Vill-Dholi, Tal-Virpur, Dist-Mahisagar</t>
  </si>
  <si>
    <t>tree branches fallen on open conductor line at that time conductor broken and fall down on the buffalo, got electrocuted and mat with fatal electrical accident</t>
  </si>
  <si>
    <t>LT Conducter Jointed and Necessary maintenance carried out</t>
  </si>
  <si>
    <t>Bullock of Shree Narasiyabhai Rembhai Bhil, GIHARIYA FALIYA, Vill-Kutbi, Tal-Kawant, Dist-Chhotaudepur</t>
  </si>
  <si>
    <t>AS PER PRIMARY INVESTIGATION INFORMATION RECIEVED FROM SARAPANCH SHREE KOTBI 11 KV CONDUCTOR HAD BROCKEN AT DODP AND FALLEN ON GROUND AND BULLOCK CAME IN CONTECT WITH LIVE CONDUCTOR AND GOT ELECTROCUTED.</t>
  </si>
  <si>
    <t>Do-fuse rejumpering work done</t>
  </si>
  <si>
    <t>She Buffalow, Koliboriyad, Towards rajpura gam, Vill-KiliBoriyad, Tal-Naswadi, Dist-Chhotaudepur</t>
  </si>
  <si>
    <t>During Passing through LT line of 1Ph. 2wire, Because of Sparking in conductor of LT line and break one wire and fallen on passing she buffalo at that time. She buffalo died at same time due to conductor snapped.</t>
  </si>
  <si>
    <t>Conductor rejointed</t>
  </si>
  <si>
    <t>Buffallow of Shri Parthavbhai Dhulabhai Gohel, opp Panchayat office New Koshiyal, Tal-Matar, Dist-Kheda</t>
  </si>
  <si>
    <t>Buffallow of Parthavbhai Dhulabhai Patel Grassing and Suddenly Fall Down on The earth Near TC due to Leackage Current In the earthing wire and died due to Electric shock</t>
  </si>
  <si>
    <t>Transformer Maintenace Carried Out And New Earthing Provided</t>
  </si>
  <si>
    <t>BUFFELO, NEAR BHUDHABHAI KHODHABHAI PARMAR KUVA, Vill-Kinkhlod, Tal-Borsad, Dist-Anand</t>
  </si>
  <si>
    <t>NEAR DP STRUCTURE BUFFALO GONE TO DRINK WATER EARTHING WIRE TOUCH WITH BODY LEFT SIDE AND VICTIN GOT ELECTROCUTED.</t>
  </si>
  <si>
    <t>11 kv line conductor  touched with earthing wire due to loose span</t>
  </si>
  <si>
    <t xml:space="preserve">new earthing done and line stringing done as per regulation </t>
  </si>
  <si>
    <t>DODIYAR PARVAT MASHRU, Vill-bamroli, Tal-Shahera, Dist-PMS</t>
  </si>
  <si>
    <t>AS PER STATEMENT OF EYE WITNESS,VICTIM WAS BATHING IN HIS HOUSE WHEN HE HEARD SOUND OF PEOPLE SHOUTING PIGS HAVE CAME IN NEARBY FARM .HE RAN TO SHOO AWAY THE PIGS AND WHILE DOING SO HE COME CONTACT WITH FENCING OF BARIA RAMESHBHAI SHANABHAI WHO HAD GIVEN ILLEGAL POWER SUPPLY TO THE FENCING.DUE TO THIS CONTACT OF FENCING VICTIM GOT ELECTROCUTED AND DIED ON SPOT</t>
  </si>
  <si>
    <t>Police compaint done to avoid such activity.</t>
  </si>
  <si>
    <t>BUFFALO of Gopalbhai Nathubhai Bharwad, opp vishvakarma engg. company,kailashpati chokdi,vitthal udyognagar, Tal/Distt-Anand</t>
  </si>
  <si>
    <t>THERE IS 1 TRANSFORMER CENTER(CMP/TC/003) FEED POWER TO 3 NOS OF CONSUMERS, 1 CONN. NAME SHRI VISHVAKARMA ENGG COM. 01201505887 CHECKED AND FOUND ONE FAULTY 3 PH MOTOR AND DUE TO THAT WHEN MOTOR STARTS THERE IS NEUTRAL RETURN BACK AT TC CENTER EARTHING FUNEL. DUE TO THIS POSSIBLE REASON BUFFALO GOT ELECTROCUTED AND DIED AT SITE.</t>
  </si>
  <si>
    <t>Notice issued to vishvakarma to replace faulty motor. New TR submitted on 25.8.23. Insulation pipe provided on earthing.</t>
  </si>
  <si>
    <t>Cow, Rohil Pandad, Tal-Khambhat, Dist-Anand</t>
  </si>
  <si>
    <t>As per Primary Investigation report, it is found that when cow was grazing it reached to the transformer center and came to contact with GI Earthing wire of TC where leakage current may be flow at that time so cow got electrocuted.</t>
  </si>
  <si>
    <t>reactivation of earthing of transformer</t>
  </si>
  <si>
    <t>BARIYA TAKHATSINH CHAKABHAI, Vill-GOTHADA, Tal-Godhra, Dist-PMS</t>
  </si>
  <si>
    <t>VICTIM TRY TO INSTALL BULB IN HOLDER ON BOARD AND ACCIDENTALLY CAME INTO CONTACT TO OPEN COVER MCB GOT ELECTROCUTED</t>
  </si>
  <si>
    <t>Advice to installed ELCB</t>
  </si>
  <si>
    <t>BHARATSIGH DHIRUBHAI RATHVA, C J BARIYA FARM, Vill-Rajnagar, Tal-Bodeli, Dist-Chhotaudepur</t>
  </si>
  <si>
    <t>FHD</t>
  </si>
  <si>
    <t>Attending ag complaint of C J Bariya he checked voltage at consumer end with DO road provided with test lamp through flexible wire but due to non avelibility of voltage at consumer end,while going towards TC with open do rod on his shoulder one end of flexible wirewas on top of DO and another inhis hand came in contect with HT Overhead line of 11 kv vadeli ag feeder and got eletrocuted</t>
  </si>
  <si>
    <t xml:space="preserve">one pole ercetion on long span and conductors stringing </t>
  </si>
  <si>
    <t>BUFFALO OF VIJAY R. PAWA, PATANVADIYA FALIYA,VADHVANA, Tal-Dabhoi, Dist-Vadodara</t>
  </si>
  <si>
    <t>Due to Monkey jumped on ext. LT line near House of shri vijaybhai ramchandrabhai Pawa LT line was broken and snapped on buffalo of shri vijaybhai ramchandrabhai Pawa .this broken neutral Conductor came in Contact with buffalo &amp; buffalo got Electric shock &amp; became Electrocuted.</t>
  </si>
  <si>
    <t xml:space="preserve">SINGLE CORE  AB CABLE  PROVIDED </t>
  </si>
  <si>
    <t>RATHAVA VINUBHAI KARSHANBHAI, KHEDA VILLAGE ROAD FALIYU, Vill-Kheda, Tal-Jetpur Pavi, Dist-C'udepur</t>
  </si>
  <si>
    <t>NFHD</t>
  </si>
  <si>
    <t>The victim was doing replacement of HT jumpers on 11 KV vasantgadh AG feeder.LCP was taken by victim Vinubhai Karchanbbai Rathava from 66 KV Vadoth ss of 11 KV vasantgadh AG feeder &amp; parallel passing 11 KV Jamba JGY feeder. During jumper replacement, one jumper was replaced &amp; another jumper replacement work, suddenly current was coming and got electrocuted. The victim Rathava Vinubhai karchanbhai was fallen down and injured (burn)in both hand. He is admitted to Bodeli hospital for further treatm</t>
  </si>
  <si>
    <t>Crossing remove by stringing of HT conductor at 03 no`s location</t>
  </si>
  <si>
    <t>Shri Devabhai V Dindor, Vill-Sarsa, Tal/Dist-Anand</t>
  </si>
  <si>
    <t>Victim was got complain of Chandubhai R Patel was not getting one phase so victim gone for attending above complain then he removed TC DO fuse and lt side bushing lugs checked during that suddenly insects bite on left hand of victim and hand touched with upperside of do fuse and victim got electrocuted</t>
  </si>
  <si>
    <t>DISCUSS THE POINT IN SEAFTY MEETING</t>
  </si>
  <si>
    <t>COW-Karanbhai Ramanbhai Bharvad, BHATHIJI NAGAR NEAR CHANDRAMOLESHWAR, Vadodara</t>
  </si>
  <si>
    <t>Cow passed neat LT Round pole and steel pole had leakage current due to LT jumper touched with pole so cow came in contact with steel pole resulting in fatal acciedent</t>
  </si>
  <si>
    <t>immediately supply cut off and rectified the  jumper</t>
  </si>
  <si>
    <t>COW- Vill-Nava Rozva, Tal-Galteshwar, Dist-Kheda</t>
  </si>
  <si>
    <t>On Dated 7/9/23, Telephonic Message Received Approx At 19:30 Hrs On Fault Center Regarding Electrocute Of Cow Near Village TC Of Nava Rozva. At That Time Rainfall Is Continued. During Site Visit There Was No Any Leakage Current Found At Stay Wire, Earthing Wires, Distribution Box And Poles. Earthing GI Wire Is Covered With PVC Rigid Pipe. Cow May Electrocuted Due To Induction Field Created Due To Rain And Wet Land.</t>
  </si>
  <si>
    <t>AT THE TIME OF INVESTIGATION NO CAUSE FOUND BUT TRANCSFORMAR EARTHING RECATIVATED</t>
  </si>
  <si>
    <t>Cow - SATABHAI RAMJIBHAI BHARWAD, RAM TALAVDI, Vill-Chikhlod, Tal-Kapadwanj, Dist-Kheda</t>
  </si>
  <si>
    <t>ON DATED 08.09.2023 AROUND 11:00 AM AT CHIKHLOD VILLAGE AREA 11KV RAMDEVPIR AGDOM FEEDER's TRANSFORMER (25 KVA KANTIBHAI DAHYABHAI PATEL VALU TC ) LT LINE CONDUCTOR WAS SNAPPED ACCIDENTALLY DUE TO TREE BRANCHES FALLING ON LIVE LT LINE (TREE BRANCHES FALLEN DUE TO HEAVY WIND AND RAIN) AT THAT TIME COW OF SHRI GORABHAI RAMJIBHAI BHARWAD WAS GRAZING AND PASSING BETWEEN THIS CONDUCTOR SNAPPED LOCATION AND ACCIDENTALLY SHE GOT CONTACT WITH LIVE CONDUCTOR OF LT LINE AND GOT ELECTROCUTED AND DIED ON SP</t>
  </si>
  <si>
    <t>Buffalo-Yogeshbhai Manubhai Parmar, Joshi Vistar, Mahudiyapura, Vill-Bar Bamroli, Tal-Petlad, Dist-Anand</t>
  </si>
  <si>
    <t>Due to snapping of LT line conductor, Buffalo of Yogeshbhai came in contact with live wire and died.</t>
  </si>
  <si>
    <t>lt LINE RESTRINGING WORK CARRIED OUT .Maintenance carried out</t>
  </si>
  <si>
    <t>MOHAMMAD RAFIK ABDUL RAUF SHAIKH (GOAT), NR POLICE STATION, Vill/Tal-Shahera, Dist-PMS</t>
  </si>
  <si>
    <t>NEAR THE PSC LT POLE WHERE THE GOAT WAS LYING DEAD HAD CCTV CAMERA WIRES TIED WITH CENTERING WIRE ALONG WITH 3PH4WLT ABC AND 2 FOOT ANGLE. NO LEAKAGE CURRENT WAS OBSERVED DURING THE VISIT.ALSO HEAVY RAINFALL WAS THERE IN SHAHERA TOWN AT THE TIME OF ACCIDENT THERE MIGHT BE POSSIBILTY OF LEAKAGE CURRENT AND GOAT MIGHT HAVE COME IN CONTACT WITH GI WIRE DURING THIS TIME AND MIGHT GOT ELECTROCUTED .PM REPORT AWAITED.</t>
  </si>
  <si>
    <t>Pole Service bunch Maintance Done.</t>
  </si>
  <si>
    <t>T B BARIA, Vill-chipat (navi nagari), Tal-Waghodia, Dist-Vadodara</t>
  </si>
  <si>
    <t>The information received at offie complain center by consumer regarding electric shock to shri T&gt;B&gt;Baria at vill-chipat (navi nagari) while attending the complaint of consumer shri Sardarbhai saburbhai parmar (Consumer no-02959/02154/1) on primary investigation it was found that while climbing tha PSC pole for attending complain shri T.B.Baria got in touch with live wire used for private street light purpose hanging on pole and fallen down from pole.</t>
  </si>
  <si>
    <t xml:space="preserve">Illegal wiring is removed and maintenance of line. </t>
  </si>
  <si>
    <t>THAKOR KISHORSINH CHHATRASINH (COW ), Vill-khant na muvada, Tal-Shahera, Dist-PMS</t>
  </si>
  <si>
    <t>THE COW WAS RETURNING AFTER GRAZING IN THE FIELD AND SUDDENLY HT CONDUCTOR OF 11 KV SAKARIYA AG FEEDER SNAPPED AND FELL ON THE COW BELOW. DUE TO THIS COW GET ELECTROCUTED AND DIED ON THE SPOT</t>
  </si>
  <si>
    <t>11KV HT Line Maintanace Done.</t>
  </si>
  <si>
    <t>GANPATBHAI SOMABHAI CHAUHAN, OPP AMSARAN PETROL PUMP, Vill-Amarson, Tal-Mahemdabad, Dist-Kheda</t>
  </si>
  <si>
    <t>A HIGHTECH TURBO SAND LOADED TRUCK WAS PARKED BELOW THE 11 KV GHODALI AG FEEDER BY TRUCK DRIVER OPP. AMSARAN PETROL PUMP. AS CONSTRUCTION WORK IS RUNNING OF GANPATBHAI'S HOUSE AT HIS FARM. VICTIM SHRI. G S CHAUHAN WAS CLIMBS ON TRUCK TO CHECK THE SAND. ALSO THE TRUCK PARKED PLACE AREA TOO DARK &amp; UNKOWNLY WITHOUT SEE UPER SIDE LIVE HT ELECTRIC LINE. HE WAS CAME IN TOUCH WITH UPPER SIDE 11 KV GHODALI AG FEEDER THEREFORE ELECTROCUTED &amp; DIED AT SAME PLACE AMSARAN OPP. PETROL PUMP.</t>
  </si>
  <si>
    <t>AS INFORMATION RECIEVED AND IMMEDIATELY LINE CLEAR TAKEN ON SAME TIME OF 11 KV GHODALI AG FDR AND AFTER JOINTING BROKEN CONDUCTOR POWER RESTORED OF 11 KV GHODALI AG FDR</t>
  </si>
  <si>
    <t>Rajeshbhai Ambubhai Rathwa, Farm of Rathwa Rajeshbhai Ambubhai, Koliboriyad, Naswadi</t>
  </si>
  <si>
    <t>Guy Wire of pole near Rajeshbhai Ambubhai rathwa is not its proper place. May be its remove by them for that the line clearance of Span is lower but its not as much as accident occurred. The line span is around 10 ft. due to Guy wire is removed by the victim or any other person line span is get low with the ground clearance may be.</t>
  </si>
  <si>
    <t>Bullock-Rameshbhai Kanabhai Parghi, Nagji Muvada, Vill-Bhamri, Tal-Santrampur, Dist-Mahisagar</t>
  </si>
  <si>
    <t>A Fatal Accident of Bullock was reported by Shri Rameshbhai Kanabhai Pargi through in-person application on 16.09.2023 at 09.30 AM. As per Site Panchnama, at the time of incident due to heavy wind and rain, the Pin Insulator on the nearby Pole of 11 KV Ukhreli-JGY Feeder got fired and due to this the conductor fell on the V-Cross Arm (with the fired remains of Pin Insulator was found nearby Pole). In addition to this, the sign of Pole Firing was also found in the direction of the house. Due to</t>
  </si>
  <si>
    <t>11kv Pin Insulater Replace and Necessary maintenance work carried out</t>
  </si>
  <si>
    <t>Mukesh, Kacharapeti tc, Bavamanpura, Vadodara</t>
  </si>
  <si>
    <t>Drunk man climbed on live TC Sructure</t>
  </si>
  <si>
    <t>Danger Board applied on TCDP &amp; FIR Lodged against the Victim</t>
  </si>
  <si>
    <t>Ku. Ramilaben Navalsinh Bariya, NEAR GNYAN JYOT KUMAR CHHATRALAY, Vill-Gundi, Tal-Ghoghamba, Dist-PMS</t>
  </si>
  <si>
    <t>a fatal Human and Animal accident occurred to. Ku.Ramilaben Navalsinh Bariya and her two no’s of Goat. in the farm of Heerabhai Punabhai Rathwa at Gundi Village.Ta.Ghoghamba, Dist.Panchamahal, due to Heavy wind pressure and rain Tree fallen on LT Line &amp; due to that conductor of LT Line was snapped and fallen on the land &amp; they came in contact with live LT Line and met with an eletal accidentctrical fa</t>
  </si>
  <si>
    <t xml:space="preserve">Tree cutting work done and restringing Of conductor done. </t>
  </si>
  <si>
    <t>2 NOS GOAT, NEAR GNYAN JYOT KUMAR CHHATRALAY, Vill-Gundi, Tal-Ghoghamba, Dist-PMS</t>
  </si>
  <si>
    <t>Cows Of Mayurbhai Amrabhai Bharvad, Near Ganpati Chokadi, Near Railway fatak, Vill-Nava Bilodra, Tal-Nadiad, Dist-Kheda</t>
  </si>
  <si>
    <t>Due to Under Ground LT Line Fault At Santram Vatika Society Current Came Back In Nutural Of TC And by Nutral earth wire current ground at that time 3 nos of cow of Mayurbhai Amrabhai Bharvad Passing Near TC And due to Rain Water Logging at that plece so by nutral earth wire cows get electrcuted and died on spot</t>
  </si>
  <si>
    <t>U/G Cable Fault Rectified by santram villa society</t>
  </si>
  <si>
    <t>NITESHBHAI RAMESHBHAI RAJPUT, sonatekari vistar, Manjalpur, Vadodara</t>
  </si>
  <si>
    <t>ON DATE 17.09.2023 AT AROUND 11:30 PM,GANESHA RIDE TOOK PLACE IN SONATEKARI AREA ALONG WITH DJ SYSTEM INSTALLED IN THE TEMPO.THE TEMPO WITH HIGHTED DJ SYSTEM MAY COME IN CONTACT OF OPEN LT LINE.THE STREET LIGHT WIRE BELOW AND OPEN LT LINE WIRE FELL DOWN ALONG WITH THE CEMENT POLE AND THE VICTIM WAS PROBABLY ELCTROCUTED TOUCHING WITH WIRE.NO COMPLAINT RECEIVED OF ELCTROCUTED,ONLY POLE BROKEN COMPLAINT RECIEVED ON THAT DAY</t>
  </si>
  <si>
    <t>Damange pole replaced by new one. LT open conductor line replaced by PVC Cable.</t>
  </si>
  <si>
    <t>SANGADA KAILASHBHAI ADIYABHAI'S COW, CHHAPRI SBI BANK, Vill-Chhapri, Tal/Dist-Dahod</t>
  </si>
  <si>
    <t>11kv Jamnadasjgy fdr transformer center, the cow was wondering near transformer center. Transformer center and land was wet due to heavyrain, the cow may came in contact with transformer psc pole and electroduced.No leakage current found near transformer center.</t>
  </si>
  <si>
    <t xml:space="preserve">MAINTENANCE OF TRANSFORMER DONE, NEW EARTHING DONE,PVC PIPE IS ADDED IN EARTHING </t>
  </si>
  <si>
    <t>Buffalo Of Shri Maheshbhai Vaghabhai, Near Mahesh Vagha Home, Vill-Dantla, Tal-Virpur, Dist-Mahisagar</t>
  </si>
  <si>
    <t>N THE DAY OF INCIDENT DUE TO HEAVY RAIN AND WIND 2 NOS OF PSC POLE FELL DOWN DUE TO SOIL EROSION, DUE TO WHICH 2 WIRE OPEN LT LINE FELL ON BUFFELO WHICH IS TIED NEAR LINE. AS THE BUFFELO OF SHRI MAHESHBHAI VAGHABHAI KHANT CAME INTO CONTACT WITH LIVE CONDUCTOR AND GOT ELECRICUTED AND MET WITH THE FATAL ELECTRICAL ACCIDENT.</t>
  </si>
  <si>
    <t>2 nos of Pole erected and necessary stringing carried out</t>
  </si>
  <si>
    <t>Buffalo-Surendrasinh girvatsinh chauhan, jantanagar soc tc, Vill-Jarod, Tal-Waghodia, Dist-Vadodara</t>
  </si>
  <si>
    <t>As per primary investigation report, it is found that when buffalo was grazing it reach to the transformer center, it touch the GI wire of TC where leakage current flows so buffalo got electrocuted.</t>
  </si>
  <si>
    <t>BuffaloHimmatsinh Fulsinh Parmar, Amba Mata Faliya TC, Vill-Bhadroli(K), Tal-Kalol, Dist-PMS</t>
  </si>
  <si>
    <t>Leakage current started to flow from neutral wire of transformer center of Village. Bhadroli(K), Amba Mata Faliya due to broken of Service wire of WW connection, a cow grazing near the transformer might have came in contact with netral wire got electrocuted and met with fatal accident</t>
  </si>
  <si>
    <t>Servie wire replaced, transformer erthing reactivated - Maintanance done.</t>
  </si>
  <si>
    <t>BARIA NARSINHBHAI SABURBHAI, Vill-JETPUR(DU), Tal-Limkheda, Dist-Dahod</t>
  </si>
  <si>
    <t>ACCORDING TO PANCHNAMA ON DATED 19-09-2023 AROUND 03:00 PM VICTIM SHRI NARSINHBHAI SABURBHAI BARIA HOUSE HAD NO MGVCL METER AND WAS A NON CONSUMER AND WHILE TRYING TO CONNECT PRIVATE CABLE WITH NEARBY SINGLE PHASE TWO WIRE OPEN LT LINE DIRECTLY AND WHILE DOING SO GOT ELECTROCUTED</t>
  </si>
  <si>
    <t xml:space="preserve">THE VICTIM DIED BECAUSE WHILE TRYING TO CONNECT PRIVATE CABLE WITH NEARBY SINGLE PHASE TWO WIRE OPEN LT LINE DIRECTLY AND WHILE DOING SO GOT ELECTROCUTED </t>
  </si>
  <si>
    <t>COW OF GOVINDBHAI RATABHAI RABARI, TC NO= KTL036, VACHCHLO BHAGH, Vill-Sarol, Tal-Borsad, Dist-Anand</t>
  </si>
  <si>
    <t>4W LT ABC LT Line Of KTL036 VACHCHLO BHAG TC Founded Shorted, Due To That Leakage Current Start To Flowing In Transformer Neutral Earthing. When Cow Come In Contact With Neutral Earthing Of Transformer, Cow Died On Spot.</t>
  </si>
  <si>
    <t>damaged ab cable replaced with new 4 wire ab cable</t>
  </si>
  <si>
    <t>Buffalo-Arvindbhai Bhikhabhai Sindha, Pato Vistar, Vill-Kalamsar, Tal-Khmbhat, Dist-Anand</t>
  </si>
  <si>
    <t>Three buffelow were tied in a room of iron sheets, one of them died due to a sudden leakage currunt while rubbiung its head against an iron angle. on further investigation, the service wire coming in to the energy meter was jointed in the middle and the joint was touching the GI wire and the leakage current may appeared. it continued to rain throughout the event.</t>
  </si>
  <si>
    <t>dismental of gi wire &amp; rectification done</t>
  </si>
  <si>
    <t>Buffalos of Karanbhai Sadurbhai Bharvad, Jorabandh Kalsar, Agarwa Gauchar Vistar, Vill-Agarva, Tal-Thasra, Dist-Kheda</t>
  </si>
  <si>
    <t>Due to heavy wind and rain a tree branch of subavad tree was broken and fallen on single phase two wire open LT line of Agarva AG and one conductor broken and laid down on land and during early morning two buffalo was passing nearby that place for drinking water and touched the conductor hence it was electrocuted and died.</t>
  </si>
  <si>
    <t>FALLEN TREE BRANCH CUT DOWN AND DAMAGED LT WIRE REPAIRED.</t>
  </si>
  <si>
    <t>Bariya Pragneshbhai Balvantbhai, karot faliya area, Vill-Salia, Tal-Devgadhbaria, Dist-Dahod</t>
  </si>
  <si>
    <t>Victim was Removing and after his work had been completed jointing the LT line. During this unauthorised work sudden power switched on by unkhown person. So victim got electric shock and died on the spot</t>
  </si>
  <si>
    <t>POLICE FARIYAD IS DONE FOR ILLEGALLY ACCESSING OF OUR NETWORK.</t>
  </si>
  <si>
    <t>1)Amitbhai Gopalbhai thakor 2)Sandipbhai k thakor 3) Nirav rajeshbhaithakor 4 ) Darpan G Thakor, loc : paniyari urban /106-107, Khambhat, Dist-Anand</t>
  </si>
  <si>
    <t>At above address, at the time of ganesh visarjan in paniyari area The Ladvada area ganpati murti was passing toward gulf of Cambay for ganpati visarjan, during this time the ganpati murti hight was observed to be approx .17.5 ft with trolley from ground ,was crossing the line of 11 kv paniyari urban feeder at loc paniyari /106 -107, at that time two victims who were fatal , were trying to lift up wire for passing the Murti of ganpati and they got electrocuted and died and other two person got el</t>
  </si>
  <si>
    <t xml:space="preserve">both side girder pole erected &amp; line clearance increases as per standererd </t>
  </si>
  <si>
    <t>Rathwa Arjun Ambubhai, Nr. Wood Scape Villa, Bill, Vadodara</t>
  </si>
  <si>
    <t>The electrical accident occurred despite the 11KV Chapad JGY power line being installed at the standard safety regulation height. However, the accident was a result of negligence on the part of the driver and the raised trolley. The Victim is fafailure to exercise caution and ensure the trolley did not contact the power line led to this unfortunate accident. The victim truck came into contact with the power line while emptying sand from the raised trolleyt. Althogh the power line height met safe</t>
  </si>
  <si>
    <t>due to negligance victim</t>
  </si>
  <si>
    <t>HORSE-Sikandar Sindhi, Tersa Road, Vill-Tersa, Tal-Sinor, Dist-Vadodara</t>
  </si>
  <si>
    <t>horse came in contact with broken LT wire of 11 kv Kukas ag feeder, electrocuted and died at spot</t>
  </si>
  <si>
    <t>one pole ercetion on long span and re-stringing of conductors.</t>
  </si>
  <si>
    <t>Performa SoP 008: Sample Test result for Neutral Voltage</t>
  </si>
  <si>
    <t>Compliance Sample Test Report for Neutral Voltage</t>
  </si>
  <si>
    <t>Category of consumers</t>
  </si>
  <si>
    <t>Sample Size</t>
  </si>
  <si>
    <t>Standard specified in regulation</t>
  </si>
  <si>
    <t>Deviation of results from the sample test (Numbers)</t>
  </si>
  <si>
    <t xml:space="preserve">% age compliance </t>
  </si>
  <si>
    <t>(Numbers)</t>
  </si>
  <si>
    <t xml:space="preserve">(6) = (5)*100/(3)  </t>
  </si>
  <si>
    <t>LT consumers</t>
  </si>
  <si>
    <t> 2%</t>
  </si>
  <si>
    <t>  2%</t>
  </si>
  <si>
    <t>Industrial</t>
  </si>
  <si>
    <t>Agricultural</t>
  </si>
  <si>
    <t>Public water works</t>
  </si>
  <si>
    <t>HT consumers</t>
  </si>
  <si>
    <t>HT industrial</t>
  </si>
  <si>
    <t>Performa SoP 009: Sample Test result for Voltage variations</t>
  </si>
  <si>
    <t>Compliance Sample Test Report for voltage variations</t>
  </si>
  <si>
    <t>Voltage Level</t>
  </si>
  <si>
    <t>Sample Size (numbers)</t>
  </si>
  <si>
    <t>Limit or prescribed standard</t>
  </si>
  <si>
    <t>% age compliance</t>
  </si>
  <si>
    <t xml:space="preserve">(5) = (4)*100/(2)  </t>
  </si>
  <si>
    <t>Low Voltage</t>
  </si>
  <si>
    <t xml:space="preserve"> +6% to -6%</t>
  </si>
  <si>
    <t>High Voltage</t>
  </si>
  <si>
    <t xml:space="preserve"> +6% to -9%</t>
  </si>
  <si>
    <t>Extra High Voltage</t>
  </si>
  <si>
    <t xml:space="preserve"> +10% to -12.50%</t>
  </si>
  <si>
    <t>Performa SoP 010: Sample Test result for Harmonics</t>
  </si>
  <si>
    <t xml:space="preserve">Compliance Sample Test Report for Harmonics </t>
  </si>
  <si>
    <t>Sample size (Numbers)</t>
  </si>
  <si>
    <t>Limit or standard prescribed</t>
  </si>
  <si>
    <t>%age compliance</t>
  </si>
  <si>
    <t>EHT consumers</t>
  </si>
  <si>
    <r>
      <t xml:space="preserve">Note: The licensee shall also submit along with the above harmonic data, 
the records of customer wise drawls of harmonic currents measured at various strategic points. </t>
    </r>
    <r>
      <rPr>
        <b/>
        <sz val="12"/>
        <color indexed="8"/>
        <rFont val="Trebuchet MS"/>
        <family val="2"/>
      </rPr>
      <t xml:space="preserve"> </t>
    </r>
  </si>
  <si>
    <t xml:space="preserve">The formats SoP 008, SoP 009 and SoP 010 have to be sent annually. </t>
  </si>
  <si>
    <t>For the purpose of annual submissions, the year end has to be 
considered as the end of December month of a particular year.</t>
  </si>
  <si>
    <r>
      <t>The quarterly reporting of the year means reporting for the period 1</t>
    </r>
    <r>
      <rPr>
        <vertAlign val="superscript"/>
        <sz val="11"/>
        <color indexed="8"/>
        <rFont val="Arial"/>
        <family val="2"/>
      </rPr>
      <t>st</t>
    </r>
    <r>
      <rPr>
        <sz val="11"/>
        <color indexed="8"/>
        <rFont val="Arial"/>
        <family val="2"/>
      </rPr>
      <t xml:space="preserve"> Quarter as Jan – Mar, 2</t>
    </r>
    <r>
      <rPr>
        <vertAlign val="superscript"/>
        <sz val="11"/>
        <color indexed="8"/>
        <rFont val="Arial"/>
        <family val="2"/>
      </rPr>
      <t>nd</t>
    </r>
    <r>
      <rPr>
        <sz val="11"/>
        <color indexed="8"/>
        <rFont val="Arial"/>
        <family val="2"/>
      </rPr>
      <t xml:space="preserve"> Quarter as Apr – Jun, 3</t>
    </r>
    <r>
      <rPr>
        <vertAlign val="superscript"/>
        <sz val="11"/>
        <color indexed="8"/>
        <rFont val="Arial"/>
        <family val="2"/>
      </rPr>
      <t>rd</t>
    </r>
    <r>
      <rPr>
        <sz val="11"/>
        <color indexed="8"/>
        <rFont val="Arial"/>
        <family val="2"/>
      </rPr>
      <t xml:space="preserve"> Quarter as Jul – Sep and 4</t>
    </r>
    <r>
      <rPr>
        <vertAlign val="superscript"/>
        <sz val="11"/>
        <color indexed="8"/>
        <rFont val="Arial"/>
        <family val="2"/>
      </rPr>
      <t>th</t>
    </r>
    <r>
      <rPr>
        <sz val="11"/>
        <color indexed="8"/>
        <rFont val="Arial"/>
        <family val="2"/>
      </rPr>
      <t xml:space="preserve"> Quarter as Oct – Dec of the year.</t>
    </r>
  </si>
  <si>
    <t>ACTION TAKEN REPORT FOR SAFETY MEASURES COMPLIED FOR THE ELECTRICAL ACCIDENTS OCCURED IN THE FOURTH QUARTER OF FY 2023-24</t>
  </si>
  <si>
    <t>Year :2023-24</t>
  </si>
  <si>
    <t>Performa – SoP 005 B: Action taken report by the Redressal Committee</t>
  </si>
  <si>
    <t>Name of Office</t>
  </si>
  <si>
    <t>Date and Time Meeting conducted</t>
  </si>
  <si>
    <t>No of complaints registered at the meeting</t>
  </si>
  <si>
    <t>No. of complaints pending at the end of the meeting</t>
  </si>
  <si>
    <t>Cororate Office</t>
  </si>
  <si>
    <t>Godhra C.O.</t>
  </si>
  <si>
    <t>NIL</t>
  </si>
  <si>
    <t>SOP Q-II</t>
  </si>
  <si>
    <r>
      <t>1</t>
    </r>
    <r>
      <rPr>
        <vertAlign val="superscript"/>
        <sz val="12"/>
        <color indexed="8"/>
        <rFont val="Trebuchet MS"/>
        <family val="2"/>
      </rPr>
      <t>st</t>
    </r>
    <r>
      <rPr>
        <sz val="12"/>
        <color indexed="8"/>
        <rFont val="Trebuchet MS"/>
        <family val="2"/>
      </rPr>
      <t xml:space="preserve"> Month of the quarter
(JULY-23)</t>
    </r>
  </si>
  <si>
    <t>25.07.23 11:30 AM at corporate office vadodara</t>
  </si>
  <si>
    <r>
      <t>2</t>
    </r>
    <r>
      <rPr>
        <vertAlign val="superscript"/>
        <sz val="12"/>
        <color indexed="8"/>
        <rFont val="Trebuchet MS"/>
        <family val="2"/>
      </rPr>
      <t>nd</t>
    </r>
    <r>
      <rPr>
        <sz val="12"/>
        <color indexed="8"/>
        <rFont val="Trebuchet MS"/>
        <family val="2"/>
      </rPr>
      <t xml:space="preserve"> Month of the quarter
(AUGUST-23)</t>
    </r>
  </si>
  <si>
    <t>25.08.23 11:30 AM at corporate office vadodara</t>
  </si>
  <si>
    <r>
      <t>3</t>
    </r>
    <r>
      <rPr>
        <vertAlign val="superscript"/>
        <sz val="12"/>
        <color indexed="8"/>
        <rFont val="Trebuchet MS"/>
        <family val="2"/>
      </rPr>
      <t>rd</t>
    </r>
    <r>
      <rPr>
        <sz val="12"/>
        <color indexed="8"/>
        <rFont val="Trebuchet MS"/>
        <family val="2"/>
      </rPr>
      <t xml:space="preserve"> Month of the quarter
(SEPTEMBER-23)</t>
    </r>
  </si>
  <si>
    <t>26.09.23 11:30 AM at corporate office vadodara</t>
  </si>
  <si>
    <t>16.09.23 11:30 AM at Godhra circle office Godhra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</si>
</sst>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0.0"/>
  </numFmts>
  <fonts count="75" x14ac:knownFonts="1">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Arial"/>
      <family val="2"/>
      <charset val="1"/>
    </font>
    <font>
      <sz val="11"/>
      <color indexed="8"/>
      <name val="Calibri"/>
      <family val="2"/>
    </font>
    <font>
      <b/>
      <sz val="12"/>
      <name val="Leelawadee"/>
      <family val="2"/>
    </font>
    <font>
      <sz val="11"/>
      <name val="Leelawadee"/>
      <family val="2"/>
    </font>
    <font>
      <sz val="12"/>
      <name val="Leelawadee"/>
      <family val="2"/>
    </font>
    <font>
      <b/>
      <sz val="11"/>
      <name val="Leelawadee"/>
      <family val="2"/>
    </font>
    <font>
      <sz val="11"/>
      <color theme="1"/>
      <name val="Leelawadee"/>
      <family val="2"/>
    </font>
    <font>
      <sz val="14"/>
      <name val="Leelawadee"/>
      <family val="2"/>
    </font>
    <font>
      <b/>
      <sz val="14"/>
      <name val="Leelawadee"/>
      <family val="2"/>
    </font>
    <font>
      <b/>
      <sz val="16"/>
      <name val="Leelawadee"/>
      <family val="2"/>
    </font>
    <font>
      <b/>
      <sz val="18"/>
      <name val="Leelawadee"/>
      <family val="2"/>
    </font>
    <font>
      <b/>
      <sz val="10"/>
      <name val="Leelawadee"/>
      <family val="2"/>
    </font>
    <font>
      <sz val="10"/>
      <name val="Leelawadee"/>
      <family val="2"/>
    </font>
    <font>
      <b/>
      <sz val="12"/>
      <color rgb="FFFF0000"/>
      <name val="Leelawadee"/>
      <family val="2"/>
    </font>
    <font>
      <sz val="14"/>
      <color rgb="FFFF0000"/>
      <name val="Leelawadee"/>
      <family val="2"/>
    </font>
    <font>
      <b/>
      <sz val="14"/>
      <name val="Trebuchet MS"/>
      <family val="2"/>
    </font>
    <font>
      <b/>
      <sz val="14"/>
      <color rgb="FF0070C0"/>
      <name val="Calibri"/>
      <family val="2"/>
      <scheme val="minor"/>
    </font>
    <font>
      <b/>
      <sz val="12"/>
      <name val="Trebuchet MS"/>
      <family val="2"/>
    </font>
    <font>
      <sz val="11"/>
      <color rgb="FF0000FF"/>
      <name val="Arial"/>
      <family val="2"/>
    </font>
    <font>
      <sz val="11"/>
      <name val="Arial"/>
      <family val="2"/>
    </font>
    <font>
      <sz val="11"/>
      <color theme="1"/>
      <name val="Arial"/>
      <family val="2"/>
    </font>
    <font>
      <sz val="12"/>
      <name val="Trebuchet MS"/>
      <family val="2"/>
    </font>
    <font>
      <b/>
      <sz val="14"/>
      <name val="Arial"/>
      <family val="2"/>
    </font>
    <font>
      <sz val="14"/>
      <name val="Arial"/>
      <family val="2"/>
    </font>
    <font>
      <b/>
      <sz val="12"/>
      <name val="Arial"/>
      <family val="2"/>
    </font>
    <font>
      <sz val="12"/>
      <name val="Arial"/>
      <family val="2"/>
    </font>
    <font>
      <sz val="12"/>
      <color theme="1"/>
      <name val="Trebuchet MS"/>
      <family val="2"/>
    </font>
    <font>
      <b/>
      <sz val="20"/>
      <name val="Leelawadee"/>
      <family val="2"/>
    </font>
    <font>
      <b/>
      <sz val="20"/>
      <color rgb="FF0070C0"/>
      <name val="Leelawadee"/>
      <family val="2"/>
    </font>
    <font>
      <b/>
      <sz val="12"/>
      <color theme="1"/>
      <name val="Leelawadee"/>
      <family val="2"/>
    </font>
    <font>
      <sz val="12"/>
      <color theme="1"/>
      <name val="Leelawadee"/>
      <family val="2"/>
    </font>
    <font>
      <sz val="12"/>
      <color indexed="8"/>
      <name val="Trebuchet MS"/>
      <family val="2"/>
    </font>
    <font>
      <vertAlign val="subscript"/>
      <sz val="12"/>
      <color indexed="8"/>
      <name val="Trebuchet MS"/>
      <family val="2"/>
    </font>
    <font>
      <sz val="8"/>
      <color theme="1"/>
      <name val="Arial"/>
      <family val="2"/>
    </font>
    <font>
      <b/>
      <sz val="11"/>
      <color rgb="FF000000"/>
      <name val="Times New Roman"/>
      <family val="1"/>
    </font>
    <font>
      <b/>
      <sz val="12"/>
      <color theme="1"/>
      <name val="Trebuchet MS"/>
      <family val="2"/>
    </font>
    <font>
      <b/>
      <sz val="11"/>
      <color theme="1"/>
      <name val="Arial"/>
      <family val="2"/>
    </font>
    <font>
      <b/>
      <sz val="12"/>
      <color theme="1"/>
      <name val="Calibri"/>
      <family val="2"/>
      <scheme val="minor"/>
    </font>
    <font>
      <b/>
      <sz val="12"/>
      <color indexed="8"/>
      <name val="Trebuchet MS"/>
      <family val="2"/>
    </font>
    <font>
      <sz val="11"/>
      <name val="Calibri"/>
      <family val="2"/>
      <scheme val="minor"/>
    </font>
    <font>
      <b/>
      <sz val="11"/>
      <name val="Trebuchet MS"/>
      <family val="2"/>
    </font>
    <font>
      <sz val="8"/>
      <name val="Arial"/>
      <family val="2"/>
    </font>
    <font>
      <u/>
      <sz val="11"/>
      <color theme="10"/>
      <name val="Calibri"/>
      <family val="2"/>
    </font>
    <font>
      <b/>
      <sz val="11"/>
      <name val="Arial"/>
      <family val="2"/>
    </font>
    <font>
      <sz val="12"/>
      <name val="Tahoma"/>
      <family val="2"/>
    </font>
    <font>
      <sz val="11"/>
      <color theme="1"/>
      <name val="Tahoma"/>
      <family val="2"/>
    </font>
    <font>
      <sz val="12"/>
      <color indexed="8"/>
      <name val="Tahoma"/>
      <family val="2"/>
    </font>
    <font>
      <vertAlign val="superscript"/>
      <sz val="12"/>
      <color indexed="8"/>
      <name val="Tahoma"/>
      <family val="2"/>
    </font>
    <font>
      <sz val="14"/>
      <color indexed="8"/>
      <name val="Tahoma"/>
      <family val="2"/>
    </font>
    <font>
      <sz val="14"/>
      <name val="Trebuchet MS"/>
      <family val="2"/>
    </font>
    <font>
      <sz val="8"/>
      <color indexed="8"/>
      <name val="Tahoma"/>
      <family val="2"/>
    </font>
    <font>
      <b/>
      <sz val="16"/>
      <name val="Trebuchet MS"/>
      <family val="2"/>
    </font>
    <font>
      <b/>
      <sz val="11"/>
      <color theme="1"/>
      <name val="Tahoma"/>
      <family val="2"/>
    </font>
    <font>
      <b/>
      <sz val="12"/>
      <color indexed="8"/>
      <name val="Tahoma"/>
      <family val="2"/>
    </font>
    <font>
      <sz val="12"/>
      <color theme="1"/>
      <name val="Tahoma"/>
      <family val="2"/>
    </font>
    <font>
      <sz val="10"/>
      <color theme="1"/>
      <name val="Tahoma"/>
      <family val="2"/>
    </font>
    <font>
      <sz val="10"/>
      <color indexed="8"/>
      <name val="Tahoma"/>
      <family val="2"/>
    </font>
    <font>
      <b/>
      <sz val="12"/>
      <color theme="1"/>
      <name val="Tahoma"/>
      <family val="2"/>
    </font>
    <font>
      <b/>
      <sz val="12"/>
      <color rgb="FFFF0000"/>
      <name val="Tahoma"/>
      <family val="2"/>
    </font>
    <font>
      <b/>
      <sz val="12"/>
      <name val="Tahoma"/>
      <family val="2"/>
    </font>
    <font>
      <sz val="12"/>
      <color theme="1"/>
      <name val="Calibri"/>
      <family val="2"/>
      <scheme val="minor"/>
    </font>
    <font>
      <sz val="8"/>
      <color indexed="8"/>
      <name val="Bookman Old Style"/>
      <family val="1"/>
    </font>
    <font>
      <sz val="11"/>
      <name val="Trebuchet MS"/>
      <family val="2"/>
    </font>
    <font>
      <sz val="11"/>
      <color indexed="8"/>
      <name val="Arial"/>
      <family val="2"/>
    </font>
    <font>
      <vertAlign val="superscript"/>
      <sz val="11"/>
      <color indexed="8"/>
      <name val="Arial"/>
      <family val="2"/>
    </font>
    <font>
      <sz val="16"/>
      <name val="Arial"/>
      <family val="2"/>
    </font>
    <font>
      <sz val="16"/>
      <color theme="1"/>
      <name val="Arial"/>
      <family val="2"/>
    </font>
    <font>
      <vertAlign val="superscript"/>
      <sz val="12"/>
      <color indexed="8"/>
      <name val="Trebuchet MS"/>
      <family val="2"/>
    </font>
    <font>
      <sz val="12"/>
      <color theme="1"/>
      <name val="Arial"/>
      <family val="2"/>
    </font>
    <font>
      <sz val="14"/>
      <color indexed="8"/>
      <name val="Arial"/>
      <family val="2"/>
    </font>
    <font>
      <sz val="16"/>
      <color indexed="8"/>
      <name val="Arial"/>
      <family val="2"/>
    </font>
  </fonts>
  <fills count="9">
    <fill>
      <patternFill patternType="none"/>
    </fill>
    <fill>
      <patternFill patternType="gray125"/>
    </fill>
    <fill>
      <patternFill patternType="solid">
        <fgColor theme="9" tint="0.79998168889431442"/>
        <bgColor indexed="64"/>
      </patternFill>
    </fill>
    <fill>
      <patternFill patternType="solid">
        <fgColor theme="6" tint="0.59999389629810485"/>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5" tint="0.79998168889431442"/>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auto="1"/>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s>
  <cellStyleXfs count="8">
    <xf numFmtId="0" fontId="0" fillId="0" borderId="0"/>
    <xf numFmtId="0" fontId="2" fillId="0" borderId="0"/>
    <xf numFmtId="0" fontId="2" fillId="0" borderId="0"/>
    <xf numFmtId="164" fontId="3" fillId="0" borderId="0" applyFont="0" applyFill="0" applyBorder="0" applyAlignment="0" applyProtection="0"/>
    <xf numFmtId="0" fontId="4" fillId="0" borderId="0"/>
    <xf numFmtId="0" fontId="1" fillId="0" borderId="0">
      <alignment vertical="top"/>
    </xf>
    <xf numFmtId="9" fontId="5" fillId="0" borderId="0" applyFont="0" applyFill="0" applyBorder="0" applyAlignment="0" applyProtection="0"/>
    <xf numFmtId="0" fontId="46" fillId="0" borderId="0" applyNumberFormat="0" applyFill="0" applyBorder="0" applyAlignment="0" applyProtection="0">
      <alignment vertical="top"/>
      <protection locked="0"/>
    </xf>
  </cellStyleXfs>
  <cellXfs count="397">
    <xf numFmtId="0" fontId="0" fillId="0" borderId="0" xfId="0"/>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8" fillId="0" borderId="1" xfId="0" applyFont="1" applyBorder="1" applyAlignment="1">
      <alignment horizontal="left" vertical="center" wrapText="1"/>
    </xf>
    <xf numFmtId="0" fontId="8" fillId="0" borderId="0" xfId="0" applyFont="1"/>
    <xf numFmtId="0" fontId="8" fillId="0" borderId="0" xfId="0" applyFont="1" applyFill="1"/>
    <xf numFmtId="0" fontId="6" fillId="0" borderId="1" xfId="0" applyFont="1" applyBorder="1" applyAlignment="1">
      <alignment vertical="center"/>
    </xf>
    <xf numFmtId="0" fontId="12" fillId="0" borderId="0" xfId="0" applyFont="1" applyAlignment="1">
      <alignment vertical="center"/>
    </xf>
    <xf numFmtId="0" fontId="13" fillId="0" borderId="0" xfId="0" applyFont="1" applyAlignment="1">
      <alignment vertical="center"/>
    </xf>
    <xf numFmtId="0" fontId="16" fillId="0" borderId="0" xfId="0" applyFont="1" applyBorder="1" applyAlignment="1">
      <alignment vertical="center"/>
    </xf>
    <xf numFmtId="0" fontId="15" fillId="0" borderId="0" xfId="0" applyFont="1" applyBorder="1" applyAlignment="1">
      <alignment vertical="center" wrapText="1"/>
    </xf>
    <xf numFmtId="0" fontId="16" fillId="0" borderId="0" xfId="0" applyFont="1" applyAlignment="1">
      <alignment vertical="center"/>
    </xf>
    <xf numFmtId="0" fontId="15" fillId="0" borderId="1" xfId="0" applyFont="1" applyBorder="1" applyAlignment="1">
      <alignment horizontal="center" vertical="center" wrapText="1"/>
    </xf>
    <xf numFmtId="0" fontId="15" fillId="0" borderId="0" xfId="0" applyFont="1" applyBorder="1" applyAlignment="1">
      <alignment horizontal="center" vertical="center" wrapText="1"/>
    </xf>
    <xf numFmtId="17" fontId="15" fillId="0" borderId="1" xfId="0" applyNumberFormat="1" applyFont="1" applyBorder="1" applyAlignment="1">
      <alignment horizontal="center" vertical="center"/>
    </xf>
    <xf numFmtId="0" fontId="16" fillId="0" borderId="1" xfId="0" applyFont="1" applyBorder="1" applyAlignment="1">
      <alignment vertical="center"/>
    </xf>
    <xf numFmtId="0" fontId="15" fillId="0" borderId="1" xfId="0" applyFont="1" applyBorder="1" applyAlignment="1">
      <alignment vertical="center"/>
    </xf>
    <xf numFmtId="17" fontId="15" fillId="2" borderId="1" xfId="0" applyNumberFormat="1" applyFont="1" applyFill="1" applyBorder="1" applyAlignment="1">
      <alignment horizontal="center" vertical="center"/>
    </xf>
    <xf numFmtId="0" fontId="15" fillId="2" borderId="1" xfId="0" applyFont="1" applyFill="1" applyBorder="1" applyAlignment="1">
      <alignment vertical="center" wrapText="1"/>
    </xf>
    <xf numFmtId="0" fontId="15" fillId="3" borderId="1" xfId="0" applyFont="1" applyFill="1" applyBorder="1" applyAlignment="1">
      <alignment horizontal="center" vertical="center"/>
    </xf>
    <xf numFmtId="0" fontId="15" fillId="3" borderId="1" xfId="0" applyFont="1" applyFill="1" applyBorder="1" applyAlignment="1">
      <alignment vertical="center"/>
    </xf>
    <xf numFmtId="0" fontId="15" fillId="0" borderId="1" xfId="0" applyFont="1" applyBorder="1" applyAlignment="1">
      <alignment horizontal="right" vertical="center"/>
    </xf>
    <xf numFmtId="0" fontId="15" fillId="0" borderId="0" xfId="0" applyFont="1" applyBorder="1" applyAlignment="1">
      <alignment vertical="center"/>
    </xf>
    <xf numFmtId="0" fontId="9"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7" fillId="0" borderId="1" xfId="0" applyFont="1" applyBorder="1" applyAlignment="1">
      <alignment vertical="center"/>
    </xf>
    <xf numFmtId="17" fontId="9" fillId="0" borderId="1" xfId="0" quotePrefix="1" applyNumberFormat="1" applyFont="1" applyBorder="1" applyAlignment="1">
      <alignment horizontal="center" vertical="center"/>
    </xf>
    <xf numFmtId="17" fontId="9" fillId="3" borderId="1" xfId="0" applyNumberFormat="1" applyFont="1" applyFill="1" applyBorder="1" applyAlignment="1">
      <alignment horizontal="center" vertical="center"/>
    </xf>
    <xf numFmtId="0" fontId="7" fillId="3" borderId="1" xfId="0" applyFont="1" applyFill="1" applyBorder="1" applyAlignment="1">
      <alignment vertical="center"/>
    </xf>
    <xf numFmtId="0" fontId="9" fillId="3" borderId="1" xfId="0" applyFont="1" applyFill="1" applyBorder="1" applyAlignment="1">
      <alignment vertical="center"/>
    </xf>
    <xf numFmtId="17" fontId="9" fillId="0" borderId="1" xfId="0" applyNumberFormat="1" applyFont="1" applyBorder="1" applyAlignment="1">
      <alignment horizontal="center" vertical="center"/>
    </xf>
    <xf numFmtId="0" fontId="9" fillId="0" borderId="1" xfId="0" applyFont="1" applyBorder="1" applyAlignment="1">
      <alignment vertical="center"/>
    </xf>
    <xf numFmtId="0" fontId="8" fillId="0" borderId="3" xfId="0" applyFont="1" applyBorder="1" applyAlignment="1">
      <alignment horizontal="center" vertical="center"/>
    </xf>
    <xf numFmtId="0" fontId="8" fillId="0" borderId="10" xfId="0" applyFont="1" applyBorder="1" applyAlignment="1">
      <alignment horizontal="center" vertical="center"/>
    </xf>
    <xf numFmtId="1" fontId="8" fillId="0" borderId="0" xfId="0" applyNumberFormat="1" applyFont="1"/>
    <xf numFmtId="0" fontId="8" fillId="0" borderId="6" xfId="0" applyFont="1" applyBorder="1" applyAlignment="1">
      <alignment horizontal="center" vertical="center"/>
    </xf>
    <xf numFmtId="0" fontId="8" fillId="0" borderId="4" xfId="0" applyFont="1" applyBorder="1" applyAlignment="1">
      <alignment horizontal="left" vertical="center" wrapText="1"/>
    </xf>
    <xf numFmtId="0" fontId="6" fillId="0" borderId="7" xfId="0" applyFont="1" applyBorder="1" applyAlignment="1">
      <alignment horizontal="left" vertical="center"/>
    </xf>
    <xf numFmtId="0" fontId="6" fillId="0" borderId="15" xfId="0" applyFont="1" applyBorder="1" applyAlignment="1">
      <alignment vertical="center" wrapText="1"/>
    </xf>
    <xf numFmtId="0" fontId="6" fillId="0" borderId="0" xfId="0" applyFont="1" applyBorder="1" applyAlignment="1">
      <alignment vertical="center" wrapText="1"/>
    </xf>
    <xf numFmtId="0" fontId="6" fillId="0" borderId="16" xfId="0" applyFont="1" applyBorder="1" applyAlignment="1">
      <alignment vertical="center" wrapText="1"/>
    </xf>
    <xf numFmtId="0" fontId="11" fillId="0" borderId="17" xfId="0" applyFont="1" applyBorder="1" applyAlignment="1">
      <alignment vertical="center" wrapText="1"/>
    </xf>
    <xf numFmtId="1" fontId="6" fillId="0" borderId="19" xfId="0" applyNumberFormat="1" applyFont="1" applyBorder="1" applyAlignment="1">
      <alignment horizontal="center" vertical="center" wrapText="1"/>
    </xf>
    <xf numFmtId="0" fontId="11" fillId="0" borderId="17" xfId="0" applyFont="1" applyFill="1" applyBorder="1" applyAlignment="1">
      <alignment vertical="center" wrapText="1"/>
    </xf>
    <xf numFmtId="1" fontId="6" fillId="0" borderId="19" xfId="0" applyNumberFormat="1" applyFont="1" applyFill="1" applyBorder="1" applyAlignment="1">
      <alignment horizontal="center" vertical="center" wrapText="1"/>
    </xf>
    <xf numFmtId="1" fontId="11" fillId="0" borderId="18" xfId="0" applyNumberFormat="1" applyFont="1" applyFill="1" applyBorder="1" applyAlignment="1">
      <alignment horizontal="center" vertical="center"/>
    </xf>
    <xf numFmtId="0" fontId="6" fillId="0" borderId="0" xfId="0" applyFont="1" applyBorder="1" applyAlignment="1">
      <alignment horizontal="center" vertical="center" wrapText="1"/>
    </xf>
    <xf numFmtId="0" fontId="6" fillId="0" borderId="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18" fillId="0" borderId="18" xfId="0" applyFont="1" applyFill="1" applyBorder="1" applyAlignment="1">
      <alignment horizontal="center" vertical="center"/>
    </xf>
    <xf numFmtId="0" fontId="17" fillId="0" borderId="0" xfId="0" applyFont="1" applyBorder="1" applyAlignment="1">
      <alignment horizontal="center" vertical="center" wrapText="1"/>
    </xf>
    <xf numFmtId="1" fontId="18" fillId="0" borderId="18" xfId="0" applyNumberFormat="1" applyFont="1" applyFill="1" applyBorder="1" applyAlignment="1">
      <alignment horizontal="center" vertical="center"/>
    </xf>
    <xf numFmtId="1" fontId="6" fillId="0" borderId="0" xfId="0" applyNumberFormat="1" applyFont="1" applyBorder="1" applyAlignment="1">
      <alignment horizontal="center" vertical="center" wrapText="1"/>
    </xf>
    <xf numFmtId="0" fontId="7" fillId="0" borderId="0" xfId="0" applyFont="1" applyFill="1" applyAlignment="1">
      <alignment vertical="center"/>
    </xf>
    <xf numFmtId="0" fontId="10" fillId="0" borderId="0" xfId="0" applyFont="1" applyAlignment="1">
      <alignment vertical="center"/>
    </xf>
    <xf numFmtId="0" fontId="19" fillId="0" borderId="23" xfId="0" applyFont="1" applyBorder="1" applyAlignment="1">
      <alignment horizontal="center" vertical="center"/>
    </xf>
    <xf numFmtId="0" fontId="20" fillId="0" borderId="0" xfId="0" applyFont="1"/>
    <xf numFmtId="0" fontId="19" fillId="0" borderId="23" xfId="0" applyFont="1" applyFill="1" applyBorder="1" applyAlignment="1">
      <alignment horizontal="center" vertical="center"/>
    </xf>
    <xf numFmtId="0" fontId="22" fillId="0" borderId="0" xfId="0" applyFont="1" applyFill="1"/>
    <xf numFmtId="0" fontId="23" fillId="0" borderId="0" xfId="0" applyFont="1" applyFill="1"/>
    <xf numFmtId="0" fontId="24" fillId="0" borderId="0" xfId="0" applyFont="1"/>
    <xf numFmtId="0" fontId="25" fillId="0" borderId="1" xfId="0" applyFont="1" applyBorder="1" applyAlignment="1">
      <alignment horizontal="center" vertical="center" wrapText="1"/>
    </xf>
    <xf numFmtId="1" fontId="24" fillId="0" borderId="0" xfId="0" applyNumberFormat="1" applyFont="1"/>
    <xf numFmtId="0" fontId="27" fillId="0" borderId="0" xfId="0" applyFont="1"/>
    <xf numFmtId="0" fontId="28" fillId="0" borderId="0" xfId="0" applyFont="1" applyAlignment="1">
      <alignment vertical="center" wrapText="1"/>
    </xf>
    <xf numFmtId="0" fontId="23" fillId="0" borderId="0" xfId="0" applyFont="1"/>
    <xf numFmtId="0" fontId="29" fillId="0" borderId="0" xfId="0" applyFont="1" applyAlignment="1">
      <alignment vertical="center" wrapText="1"/>
    </xf>
    <xf numFmtId="0" fontId="29" fillId="0" borderId="0" xfId="0" applyFont="1" applyAlignment="1">
      <alignment horizontal="center" vertical="center" wrapText="1"/>
    </xf>
    <xf numFmtId="0" fontId="23" fillId="0" borderId="0" xfId="0" applyFont="1" applyAlignment="1">
      <alignment vertical="center"/>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 xfId="0" applyFont="1" applyBorder="1" applyAlignment="1">
      <alignment horizontal="left" vertical="center" wrapText="1"/>
    </xf>
    <xf numFmtId="0" fontId="30" fillId="0" borderId="1" xfId="0" applyFont="1" applyFill="1" applyBorder="1" applyAlignment="1">
      <alignment horizontal="center" vertical="center" wrapText="1"/>
    </xf>
    <xf numFmtId="0" fontId="23" fillId="0" borderId="0" xfId="0" applyFont="1" applyBorder="1" applyAlignment="1">
      <alignment horizontal="center" vertical="center"/>
    </xf>
    <xf numFmtId="0" fontId="30" fillId="4" borderId="0"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3" fillId="0" borderId="0" xfId="0" applyFont="1" applyBorder="1"/>
    <xf numFmtId="0" fontId="29" fillId="0" borderId="0" xfId="0" applyFont="1" applyBorder="1" applyAlignment="1">
      <alignment horizontal="center" vertical="center" wrapText="1"/>
    </xf>
    <xf numFmtId="0" fontId="25" fillId="0" borderId="1" xfId="0" applyFont="1" applyFill="1" applyBorder="1" applyAlignment="1">
      <alignment horizontal="center" vertical="center" wrapText="1"/>
    </xf>
    <xf numFmtId="0" fontId="10" fillId="0" borderId="0" xfId="0" applyFont="1"/>
    <xf numFmtId="0" fontId="8" fillId="0" borderId="0" xfId="1" applyFont="1"/>
    <xf numFmtId="0" fontId="6" fillId="0" borderId="27" xfId="1" applyFont="1" applyBorder="1" applyAlignment="1">
      <alignment horizontal="center" vertical="center" wrapText="1"/>
    </xf>
    <xf numFmtId="0" fontId="6" fillId="0" borderId="23" xfId="1" applyFont="1" applyBorder="1" applyAlignment="1">
      <alignment horizontal="center" vertical="center" wrapText="1"/>
    </xf>
    <xf numFmtId="0" fontId="6" fillId="0" borderId="17" xfId="1" applyFont="1" applyBorder="1" applyAlignment="1">
      <alignment horizontal="center" vertical="center" wrapText="1"/>
    </xf>
    <xf numFmtId="0" fontId="6" fillId="0" borderId="19" xfId="1" applyFont="1" applyBorder="1" applyAlignment="1">
      <alignment horizontal="center" vertical="center" wrapText="1"/>
    </xf>
    <xf numFmtId="0" fontId="6" fillId="5" borderId="17" xfId="1" applyFont="1" applyFill="1" applyBorder="1" applyAlignment="1">
      <alignment horizontal="center" vertical="center" wrapText="1"/>
    </xf>
    <xf numFmtId="0" fontId="6" fillId="5" borderId="18" xfId="1" applyFont="1" applyFill="1" applyBorder="1" applyAlignment="1">
      <alignment horizontal="center" vertical="center" wrapText="1"/>
    </xf>
    <xf numFmtId="0" fontId="6" fillId="0" borderId="33" xfId="1" applyFont="1" applyBorder="1" applyAlignment="1">
      <alignment horizontal="left" vertical="center" wrapText="1"/>
    </xf>
    <xf numFmtId="0" fontId="8" fillId="0" borderId="35" xfId="1" applyFont="1" applyBorder="1" applyAlignment="1">
      <alignment vertical="center"/>
    </xf>
    <xf numFmtId="0" fontId="6" fillId="0" borderId="37" xfId="1" applyFont="1" applyBorder="1" applyAlignment="1">
      <alignment horizontal="left" vertical="center" wrapText="1"/>
    </xf>
    <xf numFmtId="0" fontId="8" fillId="0" borderId="11" xfId="1" applyFont="1" applyBorder="1" applyAlignment="1">
      <alignment vertical="center"/>
    </xf>
    <xf numFmtId="0" fontId="8" fillId="0" borderId="10" xfId="2" applyFont="1" applyFill="1" applyBorder="1" applyAlignment="1">
      <alignment vertical="center" wrapText="1"/>
    </xf>
    <xf numFmtId="0" fontId="8" fillId="0" borderId="1" xfId="2" applyFont="1" applyFill="1" applyBorder="1" applyAlignment="1">
      <alignment vertical="center" wrapText="1"/>
    </xf>
    <xf numFmtId="0" fontId="6" fillId="0" borderId="38" xfId="1" applyFont="1" applyBorder="1" applyAlignment="1">
      <alignment horizontal="left" vertical="center" wrapText="1"/>
    </xf>
    <xf numFmtId="0" fontId="8" fillId="0" borderId="30" xfId="2" applyFont="1" applyFill="1" applyBorder="1" applyAlignment="1">
      <alignment vertical="center" wrapText="1"/>
    </xf>
    <xf numFmtId="0" fontId="8" fillId="0" borderId="9" xfId="2" applyFont="1" applyFill="1" applyBorder="1" applyAlignment="1">
      <alignment vertical="center" wrapText="1"/>
    </xf>
    <xf numFmtId="0" fontId="8" fillId="0" borderId="31" xfId="1" applyFont="1" applyBorder="1" applyAlignment="1">
      <alignment vertical="center"/>
    </xf>
    <xf numFmtId="0" fontId="6" fillId="0" borderId="27" xfId="1" applyFont="1" applyBorder="1" applyAlignment="1">
      <alignment horizontal="left" vertical="center" wrapText="1"/>
    </xf>
    <xf numFmtId="0" fontId="6" fillId="0" borderId="17" xfId="2" applyFont="1" applyFill="1" applyBorder="1" applyAlignment="1">
      <alignment vertical="center" wrapText="1"/>
    </xf>
    <xf numFmtId="0" fontId="6" fillId="0" borderId="4" xfId="1" applyFont="1" applyBorder="1" applyAlignment="1">
      <alignment horizontal="left" vertical="center" wrapText="1"/>
    </xf>
    <xf numFmtId="0" fontId="8" fillId="0" borderId="4" xfId="1" applyFont="1" applyFill="1" applyBorder="1" applyAlignment="1">
      <alignment vertical="center"/>
    </xf>
    <xf numFmtId="0" fontId="8" fillId="0" borderId="4" xfId="2" applyFont="1" applyFill="1" applyBorder="1" applyAlignment="1">
      <alignment vertical="center" wrapText="1"/>
    </xf>
    <xf numFmtId="0" fontId="8" fillId="5" borderId="4" xfId="2" applyFont="1" applyFill="1" applyBorder="1" applyAlignment="1">
      <alignment vertical="center" wrapText="1"/>
    </xf>
    <xf numFmtId="0" fontId="8" fillId="5" borderId="2" xfId="2" applyFont="1" applyFill="1" applyBorder="1" applyAlignment="1">
      <alignment vertical="center" wrapText="1"/>
    </xf>
    <xf numFmtId="0" fontId="8" fillId="0" borderId="5" xfId="1" applyFont="1" applyBorder="1" applyAlignment="1">
      <alignment vertical="center"/>
    </xf>
    <xf numFmtId="0" fontId="6" fillId="0" borderId="1" xfId="1" applyFont="1" applyBorder="1" applyAlignment="1">
      <alignment horizontal="left" vertical="center" wrapText="1"/>
    </xf>
    <xf numFmtId="0" fontId="8" fillId="0" borderId="1" xfId="1" applyFont="1" applyFill="1" applyBorder="1" applyAlignment="1">
      <alignment vertical="center"/>
    </xf>
    <xf numFmtId="0" fontId="8" fillId="5" borderId="1" xfId="2" applyFont="1" applyFill="1" applyBorder="1" applyAlignment="1">
      <alignment vertical="center" wrapText="1"/>
    </xf>
    <xf numFmtId="0" fontId="6" fillId="0" borderId="7" xfId="1" applyFont="1" applyBorder="1" applyAlignment="1">
      <alignment horizontal="left" vertical="center" wrapText="1"/>
    </xf>
    <xf numFmtId="0" fontId="6" fillId="0" borderId="7" xfId="2" applyFont="1" applyFill="1" applyBorder="1" applyAlignment="1">
      <alignment vertical="center" wrapText="1"/>
    </xf>
    <xf numFmtId="0" fontId="6" fillId="0" borderId="8" xfId="2" applyFont="1" applyFill="1" applyBorder="1" applyAlignment="1">
      <alignment vertical="center" wrapText="1"/>
    </xf>
    <xf numFmtId="0" fontId="8" fillId="0" borderId="4" xfId="1" applyFont="1" applyBorder="1" applyAlignment="1">
      <alignment vertical="center"/>
    </xf>
    <xf numFmtId="1" fontId="8" fillId="0" borderId="4" xfId="1" applyNumberFormat="1" applyFont="1" applyBorder="1" applyAlignment="1">
      <alignment vertical="center"/>
    </xf>
    <xf numFmtId="1" fontId="8" fillId="0" borderId="5" xfId="1" applyNumberFormat="1" applyFont="1" applyBorder="1" applyAlignment="1">
      <alignment vertical="center"/>
    </xf>
    <xf numFmtId="0" fontId="8" fillId="0" borderId="1" xfId="1" applyFont="1" applyBorder="1" applyAlignment="1">
      <alignment vertical="center"/>
    </xf>
    <xf numFmtId="1" fontId="8" fillId="0" borderId="1" xfId="1" applyNumberFormat="1" applyFont="1" applyBorder="1" applyAlignment="1">
      <alignment vertical="center"/>
    </xf>
    <xf numFmtId="1" fontId="8" fillId="0" borderId="11" xfId="1" applyNumberFormat="1" applyFont="1" applyBorder="1" applyAlignment="1">
      <alignment vertical="center"/>
    </xf>
    <xf numFmtId="0" fontId="10" fillId="0" borderId="0" xfId="0" applyFont="1" applyBorder="1"/>
    <xf numFmtId="0" fontId="10" fillId="0" borderId="0" xfId="0" applyFont="1" applyFill="1" applyAlignment="1">
      <alignment vertical="center"/>
    </xf>
    <xf numFmtId="0" fontId="33" fillId="0" borderId="4" xfId="0" applyFont="1" applyFill="1" applyBorder="1" applyAlignment="1">
      <alignment horizontal="right" vertical="center" wrapText="1"/>
    </xf>
    <xf numFmtId="0" fontId="34" fillId="0" borderId="4" xfId="0" applyFont="1" applyFill="1" applyBorder="1" applyAlignment="1">
      <alignment horizontal="right" vertical="center" wrapText="1"/>
    </xf>
    <xf numFmtId="2" fontId="34" fillId="0" borderId="5" xfId="0" applyNumberFormat="1" applyFont="1" applyFill="1" applyBorder="1" applyAlignment="1">
      <alignment horizontal="right" vertical="center" wrapText="1"/>
    </xf>
    <xf numFmtId="0" fontId="33" fillId="0" borderId="1" xfId="0" applyFont="1" applyFill="1" applyBorder="1" applyAlignment="1">
      <alignment horizontal="right" vertical="center" wrapText="1"/>
    </xf>
    <xf numFmtId="0" fontId="34" fillId="0" borderId="1" xfId="0" applyFont="1" applyFill="1" applyBorder="1" applyAlignment="1">
      <alignment horizontal="right" vertical="center" wrapText="1"/>
    </xf>
    <xf numFmtId="2" fontId="34" fillId="0" borderId="11" xfId="0" applyNumberFormat="1" applyFont="1" applyFill="1" applyBorder="1" applyAlignment="1">
      <alignment horizontal="right" vertical="center" wrapText="1"/>
    </xf>
    <xf numFmtId="0" fontId="33" fillId="0" borderId="7" xfId="0" applyFont="1" applyFill="1" applyBorder="1" applyAlignment="1">
      <alignment horizontal="right" vertical="center" wrapText="1"/>
    </xf>
    <xf numFmtId="0" fontId="33" fillId="0" borderId="7" xfId="0" applyFont="1" applyFill="1" applyBorder="1" applyAlignment="1">
      <alignment horizontal="right" vertical="center"/>
    </xf>
    <xf numFmtId="2" fontId="33" fillId="0" borderId="8" xfId="0" applyNumberFormat="1" applyFont="1" applyFill="1" applyBorder="1" applyAlignment="1">
      <alignment horizontal="right" vertical="center" wrapText="1"/>
    </xf>
    <xf numFmtId="0" fontId="23" fillId="0" borderId="0" xfId="0" applyFont="1" applyFill="1" applyAlignment="1">
      <alignment horizontal="left"/>
    </xf>
    <xf numFmtId="0" fontId="23" fillId="0" borderId="0" xfId="0" applyFont="1" applyFill="1" applyAlignment="1">
      <alignment horizontal="center"/>
    </xf>
    <xf numFmtId="0" fontId="35" fillId="0" borderId="9" xfId="0" applyFont="1" applyFill="1" applyBorder="1" applyAlignment="1">
      <alignment horizontal="center" vertical="center" wrapText="1"/>
    </xf>
    <xf numFmtId="0" fontId="35" fillId="0" borderId="41" xfId="0" applyFont="1" applyFill="1" applyBorder="1" applyAlignment="1">
      <alignment horizontal="center" vertical="center" wrapText="1"/>
    </xf>
    <xf numFmtId="0" fontId="24" fillId="0" borderId="0" xfId="0" applyFont="1" applyFill="1" applyAlignment="1">
      <alignment horizontal="left"/>
    </xf>
    <xf numFmtId="0" fontId="35" fillId="0" borderId="42" xfId="0" applyFont="1" applyFill="1" applyBorder="1" applyAlignment="1">
      <alignment horizontal="center" vertical="center" wrapText="1"/>
    </xf>
    <xf numFmtId="0" fontId="35" fillId="0" borderId="43"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44" xfId="0" applyFont="1" applyFill="1" applyBorder="1" applyAlignment="1">
      <alignment horizontal="center" vertical="center" wrapText="1"/>
    </xf>
    <xf numFmtId="0" fontId="35" fillId="0" borderId="1"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7" fillId="0" borderId="0" xfId="0" applyFont="1" applyFill="1" applyAlignment="1">
      <alignment horizontal="left"/>
    </xf>
    <xf numFmtId="0" fontId="35" fillId="0" borderId="1" xfId="0" applyFont="1" applyFill="1" applyBorder="1" applyAlignment="1">
      <alignment horizontal="center" vertical="center"/>
    </xf>
    <xf numFmtId="0" fontId="35" fillId="0" borderId="40" xfId="0" applyFont="1" applyFill="1" applyBorder="1" applyAlignment="1">
      <alignment horizontal="center" vertical="center"/>
    </xf>
    <xf numFmtId="0" fontId="38" fillId="0" borderId="1" xfId="0" applyFont="1" applyFill="1" applyBorder="1" applyAlignment="1">
      <alignment horizontal="center" vertical="center" wrapText="1"/>
    </xf>
    <xf numFmtId="2" fontId="39" fillId="0" borderId="44" xfId="0" applyNumberFormat="1" applyFont="1" applyFill="1" applyBorder="1" applyAlignment="1">
      <alignment horizontal="center" vertical="center" wrapText="1"/>
    </xf>
    <xf numFmtId="0" fontId="24" fillId="0" borderId="0" xfId="0" applyFont="1" applyFill="1" applyAlignment="1">
      <alignment horizontal="center"/>
    </xf>
    <xf numFmtId="0" fontId="0" fillId="0" borderId="1" xfId="0" applyFill="1" applyBorder="1" applyAlignment="1">
      <alignment horizontal="center" vertical="center" wrapText="1"/>
    </xf>
    <xf numFmtId="1" fontId="24" fillId="0" borderId="0" xfId="0" applyNumberFormat="1" applyFont="1" applyFill="1" applyAlignment="1">
      <alignment horizontal="center"/>
    </xf>
    <xf numFmtId="0" fontId="35" fillId="0" borderId="2" xfId="0" applyFont="1" applyFill="1" applyBorder="1" applyAlignment="1">
      <alignment horizontal="center" vertical="center"/>
    </xf>
    <xf numFmtId="2" fontId="39" fillId="0" borderId="2" xfId="0" applyNumberFormat="1" applyFont="1" applyFill="1" applyBorder="1" applyAlignment="1">
      <alignment horizontal="center" vertical="center" wrapText="1"/>
    </xf>
    <xf numFmtId="2" fontId="40" fillId="0" borderId="1" xfId="0" applyNumberFormat="1" applyFont="1" applyFill="1" applyBorder="1" applyAlignment="1">
      <alignment horizontal="center" vertical="center"/>
    </xf>
    <xf numFmtId="0" fontId="39" fillId="0" borderId="0" xfId="0" applyFont="1" applyBorder="1"/>
    <xf numFmtId="0" fontId="41" fillId="0" borderId="0" xfId="0" applyFont="1"/>
    <xf numFmtId="0" fontId="30" fillId="0" borderId="0" xfId="0" applyFont="1" applyBorder="1"/>
    <xf numFmtId="0" fontId="35"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2" fillId="0" borderId="9" xfId="0" applyFont="1" applyBorder="1" applyAlignment="1">
      <alignment horizontal="center" vertical="center" wrapText="1"/>
    </xf>
    <xf numFmtId="0" fontId="39" fillId="0" borderId="9" xfId="0" applyFont="1" applyBorder="1" applyAlignment="1">
      <alignment horizontal="center" vertical="center" wrapText="1"/>
    </xf>
    <xf numFmtId="0" fontId="24" fillId="6" borderId="1" xfId="0" applyFont="1" applyFill="1" applyBorder="1" applyAlignment="1">
      <alignment horizontal="center" vertical="center" wrapText="1"/>
    </xf>
    <xf numFmtId="0" fontId="24" fillId="6" borderId="1" xfId="0" applyFont="1" applyFill="1" applyBorder="1" applyAlignment="1">
      <alignment horizontal="center" vertical="center"/>
    </xf>
    <xf numFmtId="1" fontId="21" fillId="0" borderId="1" xfId="0" applyNumberFormat="1" applyFont="1" applyFill="1" applyBorder="1" applyAlignment="1">
      <alignment horizontal="center" vertical="center"/>
    </xf>
    <xf numFmtId="20" fontId="38" fillId="0" borderId="1" xfId="0" applyNumberFormat="1" applyFont="1" applyFill="1" applyBorder="1" applyAlignment="1">
      <alignment horizontal="center" vertical="center" wrapText="1"/>
    </xf>
    <xf numFmtId="0" fontId="43" fillId="0" borderId="0" xfId="0" applyFont="1" applyFill="1" applyAlignment="1">
      <alignment horizontal="center"/>
    </xf>
    <xf numFmtId="20" fontId="43" fillId="0" borderId="1" xfId="0" applyNumberFormat="1" applyFont="1" applyFill="1" applyBorder="1" applyAlignment="1">
      <alignment horizontal="center" vertical="center" wrapText="1"/>
    </xf>
    <xf numFmtId="0" fontId="0" fillId="0" borderId="0" xfId="0" applyFont="1"/>
    <xf numFmtId="0" fontId="0" fillId="0" borderId="0" xfId="0" applyAlignment="1">
      <alignment horizontal="center"/>
    </xf>
    <xf numFmtId="1" fontId="30" fillId="6" borderId="2" xfId="0" applyNumberFormat="1" applyFont="1" applyFill="1" applyBorder="1" applyAlignment="1">
      <alignment horizontal="center" vertical="center"/>
    </xf>
    <xf numFmtId="1" fontId="39" fillId="6" borderId="2" xfId="0" applyNumberFormat="1" applyFont="1" applyFill="1" applyBorder="1" applyAlignment="1">
      <alignment horizontal="center" vertical="center"/>
    </xf>
    <xf numFmtId="20" fontId="41" fillId="0" borderId="2" xfId="0" applyNumberFormat="1" applyFont="1" applyBorder="1" applyAlignment="1">
      <alignment horizontal="center" vertical="center"/>
    </xf>
    <xf numFmtId="1" fontId="44" fillId="6" borderId="1" xfId="0" applyNumberFormat="1" applyFont="1" applyFill="1" applyBorder="1" applyAlignment="1">
      <alignment horizontal="center" vertical="center"/>
    </xf>
    <xf numFmtId="0" fontId="39" fillId="0" borderId="0" xfId="0" applyFont="1" applyBorder="1" applyAlignment="1">
      <alignment horizontal="center"/>
    </xf>
    <xf numFmtId="1" fontId="25" fillId="0" borderId="1" xfId="0" applyNumberFormat="1" applyFont="1" applyBorder="1" applyAlignment="1">
      <alignment horizontal="center" vertical="center"/>
    </xf>
    <xf numFmtId="1" fontId="25" fillId="0" borderId="1" xfId="0" applyNumberFormat="1" applyFont="1" applyBorder="1" applyAlignment="1">
      <alignment horizontal="center" vertical="center" wrapText="1"/>
    </xf>
    <xf numFmtId="1" fontId="21" fillId="0" borderId="1" xfId="0" applyNumberFormat="1" applyFont="1" applyBorder="1" applyAlignment="1">
      <alignment horizontal="center" vertical="center"/>
    </xf>
    <xf numFmtId="0" fontId="45" fillId="0" borderId="0" xfId="0" applyFont="1" applyAlignment="1">
      <alignment vertical="center"/>
    </xf>
    <xf numFmtId="0" fontId="25" fillId="0" borderId="1" xfId="0" applyFont="1" applyFill="1" applyBorder="1" applyAlignment="1">
      <alignment vertical="center"/>
    </xf>
    <xf numFmtId="0" fontId="46" fillId="0" borderId="45" xfId="7" applyFill="1" applyBorder="1" applyAlignment="1" applyProtection="1">
      <alignment horizontal="center" vertical="center" wrapText="1"/>
    </xf>
    <xf numFmtId="0" fontId="38" fillId="0" borderId="45" xfId="0" applyFont="1" applyFill="1" applyBorder="1" applyAlignment="1">
      <alignment horizontal="center" vertical="center" wrapText="1"/>
    </xf>
    <xf numFmtId="2" fontId="47" fillId="0" borderId="2" xfId="0" applyNumberFormat="1" applyFont="1" applyFill="1" applyBorder="1" applyAlignment="1">
      <alignment horizontal="center" vertical="center"/>
    </xf>
    <xf numFmtId="0" fontId="24" fillId="0" borderId="2" xfId="0" applyFont="1" applyBorder="1" applyAlignment="1">
      <alignment horizontal="center" vertical="center"/>
    </xf>
    <xf numFmtId="2" fontId="40" fillId="0" borderId="2" xfId="0" applyNumberFormat="1" applyFont="1" applyBorder="1" applyAlignment="1">
      <alignment horizontal="center" vertical="center"/>
    </xf>
    <xf numFmtId="0" fontId="24" fillId="0" borderId="0" xfId="0" applyFont="1" applyAlignment="1">
      <alignment horizontal="center"/>
    </xf>
    <xf numFmtId="2" fontId="47" fillId="0" borderId="1" xfId="0" applyNumberFormat="1" applyFont="1" applyFill="1" applyBorder="1" applyAlignment="1">
      <alignment horizontal="center" vertical="center"/>
    </xf>
    <xf numFmtId="2" fontId="24" fillId="0" borderId="0" xfId="0" applyNumberFormat="1" applyFont="1" applyFill="1" applyBorder="1" applyAlignment="1">
      <alignment horizontal="center" vertical="center"/>
    </xf>
    <xf numFmtId="0" fontId="49" fillId="0" borderId="0" xfId="0" applyFont="1"/>
    <xf numFmtId="0" fontId="52" fillId="7" borderId="1" xfId="0" applyFont="1" applyFill="1" applyBorder="1" applyAlignment="1">
      <alignment horizontal="center"/>
    </xf>
    <xf numFmtId="0" fontId="50" fillId="0" borderId="1" xfId="0" applyFont="1" applyBorder="1" applyAlignment="1">
      <alignment horizontal="center" vertical="center"/>
    </xf>
    <xf numFmtId="0" fontId="48" fillId="0" borderId="1" xfId="0" applyFont="1" applyBorder="1" applyAlignment="1">
      <alignment horizontal="left" vertical="center" wrapText="1"/>
    </xf>
    <xf numFmtId="0" fontId="53" fillId="0" borderId="1" xfId="0" applyFont="1" applyFill="1" applyBorder="1" applyAlignment="1">
      <alignment horizontal="center" vertical="center"/>
    </xf>
    <xf numFmtId="1" fontId="49" fillId="0" borderId="0" xfId="0" applyNumberFormat="1" applyFont="1"/>
    <xf numFmtId="0" fontId="48" fillId="0" borderId="1" xfId="0" applyFont="1" applyFill="1" applyBorder="1" applyAlignment="1">
      <alignment horizontal="left" vertical="center"/>
    </xf>
    <xf numFmtId="0" fontId="48" fillId="0" borderId="1" xfId="0" applyFont="1" applyBorder="1" applyAlignment="1">
      <alignment horizontal="left" vertical="center"/>
    </xf>
    <xf numFmtId="0" fontId="54" fillId="3" borderId="1" xfId="0" applyFont="1" applyFill="1" applyBorder="1" applyAlignment="1"/>
    <xf numFmtId="0" fontId="48" fillId="3" borderId="1" xfId="0" applyFont="1" applyFill="1" applyBorder="1" applyAlignment="1">
      <alignment horizontal="left" vertical="center"/>
    </xf>
    <xf numFmtId="0" fontId="55" fillId="3" borderId="1" xfId="0" applyFont="1" applyFill="1" applyBorder="1" applyAlignment="1">
      <alignment horizontal="center" vertical="center"/>
    </xf>
    <xf numFmtId="0" fontId="55" fillId="3" borderId="9" xfId="0" applyFont="1" applyFill="1" applyBorder="1" applyAlignment="1">
      <alignment horizontal="center" vertical="center"/>
    </xf>
    <xf numFmtId="0" fontId="50" fillId="0" borderId="0" xfId="0" applyFont="1" applyBorder="1"/>
    <xf numFmtId="0" fontId="49" fillId="0" borderId="0" xfId="0" applyFont="1" applyBorder="1"/>
    <xf numFmtId="0" fontId="56" fillId="0" borderId="23" xfId="0" applyFont="1" applyBorder="1" applyAlignment="1">
      <alignment horizontal="center" vertical="center"/>
    </xf>
    <xf numFmtId="0" fontId="57" fillId="0" borderId="0" xfId="0" applyFont="1" applyAlignment="1">
      <alignment horizontal="left" vertical="center"/>
    </xf>
    <xf numFmtId="0" fontId="58" fillId="0" borderId="0" xfId="0" applyFont="1" applyFill="1" applyAlignment="1">
      <alignment vertical="center"/>
    </xf>
    <xf numFmtId="0" fontId="59" fillId="0" borderId="0" xfId="0" applyFont="1" applyAlignment="1">
      <alignment vertical="center"/>
    </xf>
    <xf numFmtId="0" fontId="58" fillId="0" borderId="0" xfId="0" applyFont="1" applyAlignment="1">
      <alignment horizontal="center" vertical="center"/>
    </xf>
    <xf numFmtId="0" fontId="59" fillId="0" borderId="0" xfId="0" applyFont="1" applyAlignment="1">
      <alignment horizontal="center" vertical="center"/>
    </xf>
    <xf numFmtId="0" fontId="58" fillId="0" borderId="0" xfId="0" applyFont="1" applyAlignment="1">
      <alignment horizontal="left" vertical="center"/>
    </xf>
    <xf numFmtId="0" fontId="48" fillId="0" borderId="0" xfId="0" applyFont="1" applyFill="1" applyAlignment="1">
      <alignment horizontal="left" vertical="center"/>
    </xf>
    <xf numFmtId="0" fontId="48" fillId="0" borderId="0" xfId="0" applyFont="1" applyFill="1" applyAlignment="1">
      <alignment horizontal="left" vertical="center" wrapText="1"/>
    </xf>
    <xf numFmtId="0" fontId="58" fillId="0" borderId="0" xfId="0" applyFont="1" applyAlignment="1">
      <alignment vertical="center"/>
    </xf>
    <xf numFmtId="0" fontId="50" fillId="0" borderId="0" xfId="0" applyFont="1" applyAlignment="1">
      <alignment horizontal="center" vertical="center"/>
    </xf>
    <xf numFmtId="0" fontId="50" fillId="0" borderId="52" xfId="0" applyFont="1" applyBorder="1" applyAlignment="1">
      <alignment horizontal="center" vertical="center" wrapText="1"/>
    </xf>
    <xf numFmtId="0" fontId="58" fillId="0" borderId="42" xfId="0" applyFont="1" applyFill="1" applyBorder="1" applyAlignment="1">
      <alignment horizontal="center" vertical="center" wrapText="1"/>
    </xf>
    <xf numFmtId="0" fontId="60" fillId="0" borderId="42" xfId="0" applyFont="1" applyBorder="1" applyAlignment="1">
      <alignment horizontal="center" vertical="center" wrapText="1"/>
    </xf>
    <xf numFmtId="0" fontId="50" fillId="0" borderId="42" xfId="0" applyFont="1" applyBorder="1" applyAlignment="1">
      <alignment horizontal="center" vertical="center" wrapText="1"/>
    </xf>
    <xf numFmtId="0" fontId="48" fillId="0" borderId="42" xfId="0" applyFont="1" applyFill="1" applyBorder="1" applyAlignment="1">
      <alignment horizontal="center" vertical="center" wrapText="1"/>
    </xf>
    <xf numFmtId="0" fontId="50" fillId="0" borderId="53" xfId="0" applyFont="1" applyBorder="1" applyAlignment="1">
      <alignment horizontal="center" vertical="center" wrapText="1"/>
    </xf>
    <xf numFmtId="0" fontId="57" fillId="0" borderId="1" xfId="0" applyFont="1" applyBorder="1" applyAlignment="1">
      <alignment horizontal="center" vertical="center" wrapText="1"/>
    </xf>
    <xf numFmtId="0" fontId="61" fillId="0" borderId="1" xfId="0" applyFont="1" applyFill="1" applyBorder="1" applyAlignment="1">
      <alignment horizontal="center" vertical="center" wrapText="1"/>
    </xf>
    <xf numFmtId="0" fontId="62" fillId="0" borderId="1" xfId="0" applyFont="1" applyBorder="1" applyAlignment="1">
      <alignment horizontal="center" vertical="center" wrapText="1"/>
    </xf>
    <xf numFmtId="0" fontId="63" fillId="0" borderId="1" xfId="0" applyFont="1" applyFill="1" applyBorder="1" applyAlignment="1">
      <alignment horizontal="center" vertical="center" wrapText="1"/>
    </xf>
    <xf numFmtId="0" fontId="61" fillId="0" borderId="1" xfId="0" applyFont="1" applyBorder="1" applyAlignment="1">
      <alignment horizontal="center" vertical="center" wrapText="1"/>
    </xf>
    <xf numFmtId="0" fontId="61" fillId="4" borderId="1" xfId="0" applyFont="1" applyFill="1" applyBorder="1" applyAlignment="1">
      <alignment horizontal="center" vertical="center"/>
    </xf>
    <xf numFmtId="0" fontId="48" fillId="0" borderId="1" xfId="0" applyFont="1" applyFill="1" applyBorder="1" applyAlignment="1">
      <alignment horizontal="center" vertical="center" wrapText="1"/>
    </xf>
    <xf numFmtId="0" fontId="64" fillId="0" borderId="1" xfId="0" applyFont="1" applyFill="1" applyBorder="1" applyAlignment="1">
      <alignment horizontal="left" vertical="center" wrapText="1"/>
    </xf>
    <xf numFmtId="0" fontId="64" fillId="0" borderId="1" xfId="0" applyFont="1" applyFill="1" applyBorder="1" applyAlignment="1">
      <alignment horizontal="left" vertical="center"/>
    </xf>
    <xf numFmtId="14" fontId="58" fillId="0" borderId="1" xfId="0" applyNumberFormat="1" applyFont="1" applyFill="1" applyBorder="1" applyAlignment="1">
      <alignment horizontal="center" vertical="center" wrapText="1"/>
    </xf>
    <xf numFmtId="0" fontId="58" fillId="0" borderId="1" xfId="0" applyFont="1" applyFill="1" applyBorder="1" applyAlignment="1">
      <alignment horizontal="center" vertical="center"/>
    </xf>
    <xf numFmtId="0" fontId="64" fillId="0" borderId="1" xfId="0" applyFont="1" applyFill="1" applyBorder="1" applyAlignment="1">
      <alignment horizontal="center" vertical="center" wrapText="1"/>
    </xf>
    <xf numFmtId="0" fontId="48" fillId="8" borderId="1" xfId="0" applyFont="1" applyFill="1" applyBorder="1" applyAlignment="1">
      <alignment horizontal="left" vertical="center" wrapText="1"/>
    </xf>
    <xf numFmtId="0" fontId="48" fillId="8" borderId="1" xfId="0" applyFont="1" applyFill="1" applyBorder="1" applyAlignment="1">
      <alignment horizontal="left" vertical="center"/>
    </xf>
    <xf numFmtId="0" fontId="59" fillId="0" borderId="0" xfId="0" applyFont="1" applyAlignment="1">
      <alignment horizontal="left" vertical="center"/>
    </xf>
    <xf numFmtId="0" fontId="48" fillId="8" borderId="1" xfId="0" applyFont="1" applyFill="1" applyBorder="1" applyAlignment="1">
      <alignment horizontal="center" vertical="center" wrapText="1"/>
    </xf>
    <xf numFmtId="0" fontId="48" fillId="8" borderId="1" xfId="0" applyFont="1" applyFill="1" applyBorder="1" applyAlignment="1">
      <alignment horizontal="center" vertical="center"/>
    </xf>
    <xf numFmtId="0" fontId="42" fillId="0" borderId="0" xfId="0" applyFont="1"/>
    <xf numFmtId="0" fontId="30" fillId="0" borderId="0" xfId="0" applyFont="1"/>
    <xf numFmtId="0" fontId="35" fillId="0" borderId="0" xfId="0" applyFont="1" applyAlignment="1">
      <alignment horizontal="left" indent="2"/>
    </xf>
    <xf numFmtId="0" fontId="42" fillId="0" borderId="54" xfId="0" applyFont="1" applyBorder="1" applyAlignment="1">
      <alignment horizontal="center"/>
    </xf>
    <xf numFmtId="0" fontId="42" fillId="0" borderId="55" xfId="0" applyFont="1" applyBorder="1" applyAlignment="1">
      <alignment horizontal="center"/>
    </xf>
    <xf numFmtId="0" fontId="42" fillId="0" borderId="16" xfId="0" applyFont="1" applyBorder="1" applyAlignment="1">
      <alignment vertical="center" wrapText="1"/>
    </xf>
    <xf numFmtId="0" fontId="42" fillId="0" borderId="55" xfId="0" applyFont="1" applyBorder="1" applyAlignment="1">
      <alignment vertical="center" wrapText="1"/>
    </xf>
    <xf numFmtId="0" fontId="35" fillId="0" borderId="54" xfId="0" applyFont="1" applyBorder="1"/>
    <xf numFmtId="0" fontId="42" fillId="0" borderId="55" xfId="0" applyFont="1" applyBorder="1" applyAlignment="1">
      <alignment vertical="center"/>
    </xf>
    <xf numFmtId="0" fontId="35" fillId="0" borderId="55" xfId="0" applyFont="1" applyBorder="1" applyAlignment="1">
      <alignment horizontal="center" vertical="center"/>
    </xf>
    <xf numFmtId="0" fontId="35" fillId="0" borderId="55" xfId="0" applyFont="1" applyBorder="1" applyAlignment="1">
      <alignment vertical="center"/>
    </xf>
    <xf numFmtId="2" fontId="35" fillId="0" borderId="55" xfId="0" applyNumberFormat="1" applyFont="1" applyBorder="1"/>
    <xf numFmtId="0" fontId="35" fillId="0" borderId="54" xfId="0" applyFont="1" applyBorder="1" applyAlignment="1">
      <alignment horizontal="center" vertical="center"/>
    </xf>
    <xf numFmtId="0" fontId="35" fillId="0" borderId="55" xfId="0" applyFont="1" applyBorder="1"/>
    <xf numFmtId="165" fontId="35" fillId="0" borderId="55" xfId="0" applyNumberFormat="1" applyFont="1" applyBorder="1"/>
    <xf numFmtId="0" fontId="42" fillId="0" borderId="0" xfId="0" applyFont="1" applyBorder="1" applyAlignment="1">
      <alignment horizontal="left"/>
    </xf>
    <xf numFmtId="0" fontId="42" fillId="0" borderId="3" xfId="0" applyFont="1" applyBorder="1" applyAlignment="1">
      <alignment horizontal="center" wrapText="1"/>
    </xf>
    <xf numFmtId="0" fontId="42" fillId="0" borderId="4" xfId="0" applyFont="1" applyBorder="1" applyAlignment="1">
      <alignment horizontal="center" wrapText="1"/>
    </xf>
    <xf numFmtId="0" fontId="42" fillId="0" borderId="5" xfId="0" applyFont="1" applyBorder="1" applyAlignment="1">
      <alignment horizontal="center" wrapText="1"/>
    </xf>
    <xf numFmtId="0" fontId="42" fillId="0" borderId="11" xfId="0" applyFont="1" applyBorder="1" applyAlignment="1">
      <alignment wrapText="1"/>
    </xf>
    <xf numFmtId="0" fontId="42" fillId="0" borderId="8" xfId="0" applyFont="1" applyBorder="1" applyAlignment="1">
      <alignment wrapText="1"/>
    </xf>
    <xf numFmtId="0" fontId="35" fillId="0" borderId="2" xfId="0" applyFont="1" applyBorder="1" applyAlignment="1">
      <alignment vertical="center"/>
    </xf>
    <xf numFmtId="2" fontId="35" fillId="0" borderId="2" xfId="0" applyNumberFormat="1" applyFont="1" applyBorder="1" applyAlignment="1">
      <alignment vertical="center"/>
    </xf>
    <xf numFmtId="0" fontId="65" fillId="0" borderId="0" xfId="0" applyFont="1" applyFill="1" applyBorder="1"/>
    <xf numFmtId="0" fontId="35" fillId="0" borderId="1" xfId="0" applyFont="1" applyBorder="1" applyAlignment="1">
      <alignment vertical="center"/>
    </xf>
    <xf numFmtId="0" fontId="42" fillId="0" borderId="0" xfId="0" applyFont="1" applyAlignment="1">
      <alignment horizontal="left"/>
    </xf>
    <xf numFmtId="0" fontId="42" fillId="0" borderId="11" xfId="0" applyFont="1" applyBorder="1" applyAlignment="1">
      <alignment vertical="center" wrapText="1"/>
    </xf>
    <xf numFmtId="0" fontId="42" fillId="0" borderId="8" xfId="0" applyFont="1" applyBorder="1" applyAlignment="1">
      <alignment vertical="center" wrapText="1"/>
    </xf>
    <xf numFmtId="0" fontId="35" fillId="0" borderId="2" xfId="0" applyFont="1" applyBorder="1" applyAlignment="1">
      <alignment horizontal="center" vertical="center"/>
    </xf>
    <xf numFmtId="10" fontId="35" fillId="0" borderId="2" xfId="0" applyNumberFormat="1" applyFont="1" applyBorder="1" applyAlignment="1">
      <alignment vertical="center"/>
    </xf>
    <xf numFmtId="0" fontId="35" fillId="0" borderId="1" xfId="0" applyFont="1" applyBorder="1" applyAlignment="1">
      <alignment horizontal="center" vertical="center"/>
    </xf>
    <xf numFmtId="10" fontId="35" fillId="0" borderId="1" xfId="0" applyNumberFormat="1" applyFont="1" applyBorder="1" applyAlignment="1">
      <alignment vertical="center"/>
    </xf>
    <xf numFmtId="0" fontId="35" fillId="0" borderId="0" xfId="0" applyFont="1"/>
    <xf numFmtId="0" fontId="35" fillId="0" borderId="1" xfId="0" applyFont="1" applyBorder="1" applyAlignment="1">
      <alignment horizontal="center" vertical="center" wrapText="1"/>
    </xf>
    <xf numFmtId="0" fontId="44" fillId="0" borderId="1" xfId="0" applyFont="1" applyBorder="1" applyAlignment="1">
      <alignment vertical="top" wrapText="1"/>
    </xf>
    <xf numFmtId="0" fontId="44" fillId="0" borderId="1" xfId="0" applyFont="1" applyBorder="1" applyAlignment="1">
      <alignment horizontal="right" vertical="top" wrapText="1"/>
    </xf>
    <xf numFmtId="0" fontId="44" fillId="0" borderId="1" xfId="0"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vertical="top" wrapText="1"/>
    </xf>
    <xf numFmtId="0" fontId="66" fillId="0" borderId="1" xfId="0" applyFont="1" applyBorder="1" applyAlignment="1">
      <alignment horizontal="right" vertical="center" wrapText="1"/>
    </xf>
    <xf numFmtId="1" fontId="66" fillId="0" borderId="1" xfId="0" applyNumberFormat="1" applyFont="1" applyBorder="1" applyAlignment="1">
      <alignment horizontal="right" vertical="center" wrapText="1"/>
    </xf>
    <xf numFmtId="0" fontId="44" fillId="0" borderId="1" xfId="0" applyFont="1" applyBorder="1"/>
    <xf numFmtId="0" fontId="44" fillId="0" borderId="1" xfId="0" applyFont="1" applyBorder="1" applyAlignment="1">
      <alignment horizontal="right" vertical="center"/>
    </xf>
    <xf numFmtId="1" fontId="44" fillId="0" borderId="1" xfId="0" applyNumberFormat="1" applyFont="1" applyBorder="1" applyAlignment="1">
      <alignment horizontal="right" vertical="center"/>
    </xf>
    <xf numFmtId="0" fontId="40" fillId="0" borderId="0" xfId="0" applyFont="1"/>
    <xf numFmtId="0" fontId="67" fillId="0" borderId="0" xfId="0" applyFont="1"/>
    <xf numFmtId="0" fontId="69" fillId="0" borderId="0" xfId="0" applyFont="1" applyFill="1"/>
    <xf numFmtId="0" fontId="70" fillId="0" borderId="0" xfId="0" applyFont="1"/>
    <xf numFmtId="0" fontId="42" fillId="0" borderId="57" xfId="0" applyFont="1" applyBorder="1" applyAlignment="1">
      <alignment horizontal="center" vertical="center" wrapText="1"/>
    </xf>
    <xf numFmtId="0" fontId="42" fillId="0" borderId="58" xfId="0" applyFont="1" applyBorder="1" applyAlignment="1">
      <alignment horizontal="center" vertical="center" wrapText="1"/>
    </xf>
    <xf numFmtId="0" fontId="42" fillId="0" borderId="59" xfId="0" applyFont="1" applyBorder="1" applyAlignment="1">
      <alignment horizontal="center" vertical="center" wrapText="1"/>
    </xf>
    <xf numFmtId="0" fontId="35" fillId="0" borderId="61" xfId="0" applyFont="1" applyBorder="1" applyAlignment="1">
      <alignment horizontal="center" vertical="center" wrapText="1"/>
    </xf>
    <xf numFmtId="0" fontId="72" fillId="0" borderId="0" xfId="0" applyFont="1"/>
    <xf numFmtId="0" fontId="42" fillId="0" borderId="61" xfId="0" applyFont="1" applyBorder="1" applyAlignment="1">
      <alignment horizontal="center" vertical="center" wrapText="1"/>
    </xf>
    <xf numFmtId="0" fontId="74" fillId="0" borderId="0" xfId="0" applyFont="1" applyAlignment="1">
      <alignment wrapText="1"/>
    </xf>
    <xf numFmtId="0" fontId="8" fillId="0" borderId="34" xfId="2" applyFont="1" applyFill="1" applyBorder="1" applyAlignment="1">
      <alignment vertical="center" wrapText="1"/>
    </xf>
    <xf numFmtId="0" fontId="8" fillId="0" borderId="35" xfId="2" applyFont="1" applyFill="1" applyBorder="1" applyAlignment="1">
      <alignment vertical="center" wrapText="1"/>
    </xf>
    <xf numFmtId="0" fontId="8" fillId="5" borderId="34" xfId="2" applyFont="1" applyFill="1" applyBorder="1" applyAlignment="1">
      <alignment vertical="center" wrapText="1"/>
    </xf>
    <xf numFmtId="0" fontId="8" fillId="0" borderId="11" xfId="2" applyFont="1" applyFill="1" applyBorder="1" applyAlignment="1">
      <alignment vertical="center" wrapText="1"/>
    </xf>
    <xf numFmtId="0" fontId="8" fillId="5" borderId="10" xfId="2" applyFont="1" applyFill="1" applyBorder="1" applyAlignment="1">
      <alignment vertical="center" wrapText="1"/>
    </xf>
    <xf numFmtId="0" fontId="8" fillId="0" borderId="31" xfId="2" applyFont="1" applyFill="1" applyBorder="1" applyAlignment="1">
      <alignment vertical="center" wrapText="1"/>
    </xf>
    <xf numFmtId="0" fontId="52" fillId="7" borderId="1" xfId="0" applyFont="1" applyFill="1" applyBorder="1" applyAlignment="1">
      <alignment horizontal="center"/>
    </xf>
    <xf numFmtId="0" fontId="50" fillId="0" borderId="0" xfId="0" applyFont="1" applyBorder="1" applyAlignment="1">
      <alignment horizontal="left" vertical="center" wrapText="1"/>
    </xf>
    <xf numFmtId="0" fontId="52" fillId="7" borderId="1" xfId="0" applyFont="1" applyFill="1" applyBorder="1" applyAlignment="1">
      <alignment horizontal="center" vertical="center" wrapText="1"/>
    </xf>
    <xf numFmtId="0" fontId="52" fillId="7" borderId="1" xfId="0" applyFont="1" applyFill="1" applyBorder="1" applyAlignment="1">
      <alignment horizontal="center" vertical="center"/>
    </xf>
    <xf numFmtId="0" fontId="48" fillId="0" borderId="40" xfId="0" applyFont="1" applyFill="1" applyBorder="1" applyAlignment="1">
      <alignment horizontal="left" vertical="center"/>
    </xf>
    <xf numFmtId="0" fontId="48" fillId="0" borderId="46" xfId="0" applyFont="1" applyFill="1" applyBorder="1" applyAlignment="1">
      <alignment horizontal="left" vertical="center"/>
    </xf>
    <xf numFmtId="0" fontId="48" fillId="0" borderId="47" xfId="0" applyFont="1" applyFill="1" applyBorder="1" applyAlignment="1">
      <alignment horizontal="left" vertical="center"/>
    </xf>
    <xf numFmtId="0" fontId="50" fillId="0" borderId="40" xfId="0" applyFont="1" applyFill="1" applyBorder="1" applyAlignment="1">
      <alignment horizontal="left" vertical="center"/>
    </xf>
    <xf numFmtId="0" fontId="50" fillId="0" borderId="46" xfId="0" applyFont="1" applyFill="1" applyBorder="1" applyAlignment="1">
      <alignment horizontal="left" vertical="center"/>
    </xf>
    <xf numFmtId="0" fontId="50" fillId="0" borderId="47" xfId="0" applyFont="1" applyFill="1" applyBorder="1" applyAlignment="1">
      <alignment horizontal="left" vertical="center"/>
    </xf>
    <xf numFmtId="0" fontId="50" fillId="0" borderId="40" xfId="0" applyFont="1" applyFill="1" applyBorder="1" applyAlignment="1">
      <alignment horizontal="left" vertical="center" wrapText="1"/>
    </xf>
    <xf numFmtId="0" fontId="50" fillId="0" borderId="46" xfId="0" applyFont="1" applyFill="1" applyBorder="1" applyAlignment="1">
      <alignment horizontal="left" vertical="center" wrapText="1"/>
    </xf>
    <xf numFmtId="0" fontId="50" fillId="0" borderId="47" xfId="0" applyFont="1" applyFill="1" applyBorder="1" applyAlignment="1">
      <alignment horizontal="left" vertical="center" wrapText="1"/>
    </xf>
    <xf numFmtId="0" fontId="57" fillId="0" borderId="48" xfId="0" applyFont="1" applyBorder="1" applyAlignment="1">
      <alignment horizontal="center" vertical="center" wrapText="1"/>
    </xf>
    <xf numFmtId="0" fontId="57" fillId="0" borderId="49" xfId="0" applyFont="1" applyBorder="1" applyAlignment="1">
      <alignment horizontal="center" vertical="center" wrapText="1"/>
    </xf>
    <xf numFmtId="0" fontId="57" fillId="0" borderId="49" xfId="0" applyFont="1" applyBorder="1" applyAlignment="1">
      <alignment horizontal="left" vertical="center" wrapText="1"/>
    </xf>
    <xf numFmtId="0" fontId="57" fillId="0" borderId="50" xfId="0" applyFont="1" applyBorder="1" applyAlignment="1">
      <alignment horizontal="center" vertical="center" wrapText="1"/>
    </xf>
    <xf numFmtId="0" fontId="57" fillId="0" borderId="51" xfId="0" applyFont="1" applyBorder="1" applyAlignment="1">
      <alignment horizontal="center" vertical="center" wrapText="1"/>
    </xf>
    <xf numFmtId="0" fontId="57" fillId="0" borderId="51" xfId="0" applyFont="1" applyBorder="1" applyAlignment="1">
      <alignment horizontal="left" vertical="center" wrapText="1"/>
    </xf>
    <xf numFmtId="0" fontId="62" fillId="0" borderId="1" xfId="0" applyFont="1" applyBorder="1" applyAlignment="1">
      <alignment horizontal="center" vertical="center" wrapText="1"/>
    </xf>
    <xf numFmtId="0" fontId="44" fillId="0" borderId="0" xfId="0" applyFont="1" applyFill="1" applyAlignment="1">
      <alignment horizontal="left"/>
    </xf>
    <xf numFmtId="0" fontId="44" fillId="0" borderId="0" xfId="0" applyFont="1" applyFill="1" applyBorder="1" applyAlignment="1">
      <alignment horizontal="left"/>
    </xf>
    <xf numFmtId="0" fontId="44" fillId="0" borderId="1" xfId="0" applyFont="1" applyFill="1" applyBorder="1" applyAlignment="1">
      <alignment horizontal="center" vertical="center"/>
    </xf>
    <xf numFmtId="0" fontId="44" fillId="0" borderId="1" xfId="0" applyFont="1" applyBorder="1" applyAlignment="1">
      <alignment vertical="top" wrapText="1"/>
    </xf>
    <xf numFmtId="0" fontId="44" fillId="0" borderId="1" xfId="0" applyFont="1" applyBorder="1" applyAlignment="1">
      <alignment horizontal="center" vertical="center" wrapText="1"/>
    </xf>
    <xf numFmtId="0" fontId="26" fillId="0" borderId="24" xfId="0" applyFont="1" applyFill="1" applyBorder="1" applyAlignment="1">
      <alignment horizontal="left"/>
    </xf>
    <xf numFmtId="0" fontId="26" fillId="0" borderId="25" xfId="0" applyFont="1" applyFill="1" applyBorder="1" applyAlignment="1">
      <alignment horizontal="left"/>
    </xf>
    <xf numFmtId="0" fontId="26" fillId="0" borderId="26" xfId="0" applyFont="1" applyFill="1" applyBorder="1" applyAlignment="1">
      <alignment horizontal="left"/>
    </xf>
    <xf numFmtId="0" fontId="26" fillId="0" borderId="27" xfId="0" applyFont="1" applyFill="1" applyBorder="1" applyAlignment="1">
      <alignment horizontal="left"/>
    </xf>
    <xf numFmtId="0" fontId="26" fillId="0" borderId="28" xfId="0" applyFont="1" applyFill="1" applyBorder="1" applyAlignment="1">
      <alignment horizontal="left"/>
    </xf>
    <xf numFmtId="0" fontId="26" fillId="0" borderId="29" xfId="0" applyFont="1" applyFill="1" applyBorder="1" applyAlignment="1">
      <alignment horizontal="left"/>
    </xf>
    <xf numFmtId="0" fontId="26" fillId="0" borderId="15" xfId="0" applyFont="1" applyFill="1" applyBorder="1" applyAlignment="1">
      <alignment horizontal="left"/>
    </xf>
    <xf numFmtId="0" fontId="26" fillId="0" borderId="0" xfId="0" applyFont="1" applyFill="1" applyBorder="1" applyAlignment="1">
      <alignment horizontal="left"/>
    </xf>
    <xf numFmtId="0" fontId="26" fillId="0" borderId="16" xfId="0" applyFont="1" applyFill="1" applyBorder="1" applyAlignment="1">
      <alignment horizontal="left"/>
    </xf>
    <xf numFmtId="0" fontId="21" fillId="0" borderId="3" xfId="0" applyFont="1" applyFill="1" applyBorder="1" applyAlignment="1">
      <alignment horizontal="left" vertical="center" wrapText="1"/>
    </xf>
    <xf numFmtId="0" fontId="21" fillId="0" borderId="4" xfId="0" applyFont="1" applyFill="1" applyBorder="1" applyAlignment="1">
      <alignment horizontal="left" vertical="center" wrapText="1"/>
    </xf>
    <xf numFmtId="0" fontId="21" fillId="0" borderId="5" xfId="0" applyFont="1" applyFill="1" applyBorder="1" applyAlignment="1">
      <alignment horizontal="left" vertical="center" wrapText="1"/>
    </xf>
    <xf numFmtId="0" fontId="25" fillId="0" borderId="10" xfId="0" applyFont="1" applyBorder="1" applyAlignment="1">
      <alignment horizontal="left" vertical="center" wrapText="1"/>
    </xf>
    <xf numFmtId="0" fontId="25" fillId="0" borderId="1" xfId="0" applyFont="1" applyBorder="1" applyAlignment="1">
      <alignment horizontal="left" vertical="center" wrapText="1"/>
    </xf>
    <xf numFmtId="0" fontId="25" fillId="0" borderId="11" xfId="0" applyFont="1" applyBorder="1" applyAlignment="1">
      <alignment horizontal="left" vertical="center" wrapText="1"/>
    </xf>
    <xf numFmtId="0" fontId="25" fillId="0" borderId="30" xfId="0" applyFont="1" applyBorder="1" applyAlignment="1">
      <alignment horizontal="left" vertical="center" wrapText="1"/>
    </xf>
    <xf numFmtId="0" fontId="25" fillId="0" borderId="9" xfId="0" applyFont="1" applyBorder="1" applyAlignment="1">
      <alignment horizontal="left" vertical="center" wrapText="1"/>
    </xf>
    <xf numFmtId="0" fontId="25" fillId="0" borderId="31" xfId="0" applyFont="1" applyBorder="1" applyAlignment="1">
      <alignment horizontal="left" vertical="center" wrapText="1"/>
    </xf>
    <xf numFmtId="0" fontId="21" fillId="0" borderId="0" xfId="0" applyFont="1" applyFill="1" applyBorder="1" applyAlignment="1">
      <alignment horizontal="left"/>
    </xf>
    <xf numFmtId="0" fontId="25" fillId="0" borderId="0" xfId="0" applyFont="1" applyFill="1" applyBorder="1" applyAlignment="1">
      <alignment horizontal="left"/>
    </xf>
    <xf numFmtId="0" fontId="25" fillId="0" borderId="0" xfId="0" applyFont="1" applyFill="1" applyBorder="1" applyAlignment="1">
      <alignment horizontal="left" vertical="center" wrapText="1"/>
    </xf>
    <xf numFmtId="0" fontId="25" fillId="0" borderId="0" xfId="0" applyFont="1" applyFill="1" applyBorder="1" applyAlignment="1">
      <alignment horizontal="left" vertical="center"/>
    </xf>
    <xf numFmtId="0" fontId="35" fillId="0" borderId="60" xfId="0" applyFont="1" applyBorder="1" applyAlignment="1">
      <alignment horizontal="center" vertical="center" wrapText="1"/>
    </xf>
    <xf numFmtId="0" fontId="35" fillId="0" borderId="1" xfId="0" applyFont="1" applyBorder="1" applyAlignment="1">
      <alignment horizontal="center" vertical="center" wrapText="1"/>
    </xf>
    <xf numFmtId="0" fontId="73" fillId="0" borderId="62" xfId="0" applyFont="1" applyBorder="1" applyAlignment="1">
      <alignment horizontal="left" vertical="center" wrapText="1"/>
    </xf>
    <xf numFmtId="0" fontId="73" fillId="0" borderId="63" xfId="0" applyFont="1" applyBorder="1" applyAlignment="1">
      <alignment horizontal="left" vertical="center" wrapText="1"/>
    </xf>
    <xf numFmtId="0" fontId="73" fillId="0" borderId="64" xfId="0" applyFont="1" applyBorder="1" applyAlignment="1">
      <alignment horizontal="left" vertical="center" wrapText="1"/>
    </xf>
    <xf numFmtId="0" fontId="13" fillId="0" borderId="0" xfId="0" applyFont="1" applyFill="1" applyBorder="1" applyAlignment="1">
      <alignment horizontal="center" vertical="center"/>
    </xf>
    <xf numFmtId="0" fontId="12" fillId="0" borderId="0"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12"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1" xfId="0" applyFont="1" applyBorder="1" applyAlignment="1">
      <alignment horizontal="center" vertical="center" wrapText="1"/>
    </xf>
    <xf numFmtId="0" fontId="42" fillId="0" borderId="27" xfId="0" applyFont="1" applyBorder="1" applyAlignment="1">
      <alignment horizontal="center"/>
    </xf>
    <xf numFmtId="0" fontId="42" fillId="0" borderId="28" xfId="0" applyFont="1" applyBorder="1" applyAlignment="1">
      <alignment horizontal="center"/>
    </xf>
    <xf numFmtId="0" fontId="42" fillId="0" borderId="29" xfId="0" applyFont="1" applyBorder="1" applyAlignment="1">
      <alignment horizontal="center"/>
    </xf>
    <xf numFmtId="0" fontId="42" fillId="0" borderId="56" xfId="0" applyFont="1" applyBorder="1" applyAlignment="1">
      <alignment vertical="center" wrapText="1"/>
    </xf>
    <xf numFmtId="0" fontId="42" fillId="0" borderId="54" xfId="0" applyFont="1" applyBorder="1" applyAlignment="1">
      <alignment vertical="center" wrapText="1"/>
    </xf>
    <xf numFmtId="0" fontId="42" fillId="0" borderId="0" xfId="0" applyFont="1" applyBorder="1" applyAlignment="1">
      <alignment horizontal="center" wrapText="1"/>
    </xf>
    <xf numFmtId="0" fontId="42" fillId="0" borderId="10" xfId="0" applyFont="1" applyBorder="1" applyAlignment="1">
      <alignment vertical="center" wrapText="1"/>
    </xf>
    <xf numFmtId="0" fontId="42" fillId="0" borderId="6" xfId="0" applyFont="1" applyBorder="1" applyAlignment="1">
      <alignment vertical="center" wrapText="1"/>
    </xf>
    <xf numFmtId="0" fontId="42" fillId="0" borderId="1" xfId="0" applyFont="1" applyBorder="1" applyAlignment="1">
      <alignment vertical="center" wrapText="1"/>
    </xf>
    <xf numFmtId="0" fontId="42" fillId="0" borderId="7" xfId="0" applyFont="1" applyBorder="1" applyAlignment="1">
      <alignment vertical="center" wrapText="1"/>
    </xf>
    <xf numFmtId="0" fontId="35" fillId="0" borderId="0" xfId="0" applyFont="1" applyAlignment="1">
      <alignment horizontal="left" vertical="center" wrapText="1"/>
    </xf>
    <xf numFmtId="0" fontId="42" fillId="0" borderId="0" xfId="0" applyFont="1" applyBorder="1" applyAlignment="1">
      <alignment wrapText="1"/>
    </xf>
    <xf numFmtId="0" fontId="42" fillId="0" borderId="30" xfId="0" applyFont="1" applyBorder="1" applyAlignment="1">
      <alignment horizontal="center" vertical="center" wrapText="1"/>
    </xf>
    <xf numFmtId="0" fontId="42" fillId="0" borderId="22" xfId="0" applyFont="1" applyBorder="1" applyAlignment="1">
      <alignment horizontal="center" vertical="center" wrapText="1"/>
    </xf>
    <xf numFmtId="0" fontId="24" fillId="0" borderId="1" xfId="0" applyFont="1" applyFill="1" applyBorder="1" applyAlignment="1">
      <alignment horizontal="center" vertical="center" wrapText="1"/>
    </xf>
    <xf numFmtId="0" fontId="21" fillId="4" borderId="0" xfId="0" applyFont="1" applyFill="1" applyBorder="1" applyAlignment="1">
      <alignment horizontal="left" vertical="center" wrapText="1"/>
    </xf>
    <xf numFmtId="0" fontId="35" fillId="0" borderId="1" xfId="0" applyFont="1" applyFill="1" applyBorder="1" applyAlignment="1">
      <alignment horizontal="center" vertical="center" wrapText="1"/>
    </xf>
    <xf numFmtId="0" fontId="35" fillId="0" borderId="40" xfId="0" applyFont="1" applyFill="1" applyBorder="1" applyAlignment="1">
      <alignment horizontal="center" vertical="center" wrapText="1"/>
    </xf>
    <xf numFmtId="0" fontId="42" fillId="4" borderId="0" xfId="0" applyFont="1" applyFill="1" applyBorder="1" applyAlignment="1">
      <alignment horizontal="left" wrapText="1"/>
    </xf>
    <xf numFmtId="0" fontId="35" fillId="0" borderId="1" xfId="0" applyFont="1" applyBorder="1" applyAlignment="1">
      <alignment horizontal="center" vertical="top" wrapText="1"/>
    </xf>
    <xf numFmtId="0" fontId="39" fillId="0" borderId="0" xfId="0" applyFont="1" applyBorder="1" applyAlignment="1">
      <alignment horizontal="left"/>
    </xf>
    <xf numFmtId="0" fontId="24" fillId="0" borderId="9"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14" fillId="0" borderId="0" xfId="0" applyFont="1" applyBorder="1" applyAlignment="1">
      <alignment horizontal="center" vertical="center"/>
    </xf>
    <xf numFmtId="0" fontId="13" fillId="0" borderId="0"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31" fillId="0" borderId="0" xfId="1" applyFont="1" applyAlignment="1">
      <alignment horizontal="center" vertical="center"/>
    </xf>
    <xf numFmtId="0" fontId="6" fillId="0" borderId="32" xfId="1" applyFont="1" applyBorder="1" applyAlignment="1">
      <alignment horizontal="center" vertical="center" wrapText="1"/>
    </xf>
    <xf numFmtId="0" fontId="6" fillId="0" borderId="36" xfId="1" applyFont="1" applyBorder="1" applyAlignment="1">
      <alignment horizontal="center" vertical="center" wrapText="1"/>
    </xf>
    <xf numFmtId="0" fontId="6" fillId="0" borderId="39" xfId="1" applyFont="1" applyBorder="1" applyAlignment="1">
      <alignment horizontal="center" vertical="center" wrapText="1"/>
    </xf>
    <xf numFmtId="0" fontId="6" fillId="0" borderId="3"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6" xfId="1" applyFont="1" applyBorder="1" applyAlignment="1">
      <alignment horizontal="center" vertical="center" wrapText="1"/>
    </xf>
    <xf numFmtId="0" fontId="6" fillId="0" borderId="0" xfId="1" applyFont="1" applyFill="1" applyBorder="1" applyAlignment="1">
      <alignment horizontal="left" vertical="center" wrapText="1"/>
    </xf>
    <xf numFmtId="0" fontId="15" fillId="0" borderId="1"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2" xfId="0" applyFont="1" applyBorder="1" applyAlignment="1">
      <alignment horizontal="center" vertical="center" wrapText="1"/>
    </xf>
  </cellXfs>
  <cellStyles count="8">
    <cellStyle name="Comma 2" xfId="3"/>
    <cellStyle name="Excel Built-in Normal_sop 08_test results format_ NDC_West" xfId="4"/>
    <cellStyle name="Hyperlink" xfId="7" builtinId="8"/>
    <cellStyle name="Normal" xfId="0" builtinId="0"/>
    <cellStyle name="Normal 2" xfId="1"/>
    <cellStyle name="Normal 2 2" xfId="2"/>
    <cellStyle name="Normal 3" xfId="5"/>
    <cellStyle name="Percent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9" Type="http://schemas.openxmlformats.org/officeDocument/2006/relationships/externalLink" Target="externalLinks/externalLink23.xml"/><Relationship Id="rId3" Type="http://schemas.openxmlformats.org/officeDocument/2006/relationships/worksheet" Target="worksheets/sheet3.xml"/><Relationship Id="rId21" Type="http://schemas.openxmlformats.org/officeDocument/2006/relationships/externalLink" Target="externalLinks/externalLink5.xml"/><Relationship Id="rId34" Type="http://schemas.openxmlformats.org/officeDocument/2006/relationships/externalLink" Target="externalLinks/externalLink18.xml"/><Relationship Id="rId42" Type="http://schemas.openxmlformats.org/officeDocument/2006/relationships/externalLink" Target="externalLinks/externalLink26.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externalLink" Target="externalLinks/externalLink17.xml"/><Relationship Id="rId38" Type="http://schemas.openxmlformats.org/officeDocument/2006/relationships/externalLink" Target="externalLinks/externalLink22.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externalLink" Target="externalLinks/externalLink13.xml"/><Relationship Id="rId41" Type="http://schemas.openxmlformats.org/officeDocument/2006/relationships/externalLink" Target="externalLinks/externalLink2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37" Type="http://schemas.openxmlformats.org/officeDocument/2006/relationships/externalLink" Target="externalLinks/externalLink21.xml"/><Relationship Id="rId40" Type="http://schemas.openxmlformats.org/officeDocument/2006/relationships/externalLink" Target="externalLinks/externalLink24.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externalLink" Target="externalLinks/externalLink20.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externalLink" Target="externalLinks/externalLink15.xml"/><Relationship Id="rId44" Type="http://schemas.openxmlformats.org/officeDocument/2006/relationships/externalLink" Target="externalLinks/externalLink2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externalLink" Target="externalLinks/externalLink19.xml"/><Relationship Id="rId43" Type="http://schemas.openxmlformats.org/officeDocument/2006/relationships/externalLink" Target="externalLinks/externalLink27.xml"/><Relationship Id="rId48"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85725</xdr:colOff>
          <xdr:row>5</xdr:row>
          <xdr:rowOff>19050</xdr:rowOff>
        </xdr:from>
        <xdr:to>
          <xdr:col>5</xdr:col>
          <xdr:colOff>1085850</xdr:colOff>
          <xdr:row>7</xdr:row>
          <xdr:rowOff>171450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85725</xdr:colOff>
          <xdr:row>4</xdr:row>
          <xdr:rowOff>57150</xdr:rowOff>
        </xdr:from>
        <xdr:to>
          <xdr:col>4</xdr:col>
          <xdr:colOff>990600</xdr:colOff>
          <xdr:row>7</xdr:row>
          <xdr:rowOff>9525</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209550</xdr:colOff>
          <xdr:row>3</xdr:row>
          <xdr:rowOff>238125</xdr:rowOff>
        </xdr:from>
        <xdr:to>
          <xdr:col>10</xdr:col>
          <xdr:colOff>390525</xdr:colOff>
          <xdr:row>3</xdr:row>
          <xdr:rowOff>885825</xdr:rowOff>
        </xdr:to>
        <xdr:sp macro="" textlink="">
          <xdr:nvSpPr>
            <xdr:cNvPr id="2049" name="Object 1" hidden="1">
              <a:extLst>
                <a:ext uri="{63B3BB69-23CF-44E3-9099-C40C66FF867C}">
                  <a14:compatExt spid="_x0000_s2049"/>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152400</xdr:colOff>
          <xdr:row>3</xdr:row>
          <xdr:rowOff>809625</xdr:rowOff>
        </xdr:from>
        <xdr:to>
          <xdr:col>8</xdr:col>
          <xdr:colOff>1143000</xdr:colOff>
          <xdr:row>4</xdr:row>
          <xdr:rowOff>142875</xdr:rowOff>
        </xdr:to>
        <xdr:sp macro="" textlink="">
          <xdr:nvSpPr>
            <xdr:cNvPr id="2050" name="Object 2" hidden="1">
              <a:extLst>
                <a:ext uri="{63B3BB69-23CF-44E3-9099-C40C66FF867C}">
                  <a14:compatExt spid="_x0000_s205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104775</xdr:colOff>
          <xdr:row>3</xdr:row>
          <xdr:rowOff>238125</xdr:rowOff>
        </xdr:from>
        <xdr:to>
          <xdr:col>6</xdr:col>
          <xdr:colOff>962025</xdr:colOff>
          <xdr:row>3</xdr:row>
          <xdr:rowOff>933450</xdr:rowOff>
        </xdr:to>
        <xdr:sp macro="" textlink="">
          <xdr:nvSpPr>
            <xdr:cNvPr id="3073" name="Object 1" hidden="1">
              <a:extLst>
                <a:ext uri="{63B3BB69-23CF-44E3-9099-C40C66FF867C}">
                  <a14:compatExt spid="_x0000_s3073"/>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57150</xdr:colOff>
          <xdr:row>3</xdr:row>
          <xdr:rowOff>352425</xdr:rowOff>
        </xdr:from>
        <xdr:to>
          <xdr:col>5</xdr:col>
          <xdr:colOff>762000</xdr:colOff>
          <xdr:row>3</xdr:row>
          <xdr:rowOff>762000</xdr:rowOff>
        </xdr:to>
        <xdr:sp macro="" textlink="">
          <xdr:nvSpPr>
            <xdr:cNvPr id="3074" name="Object 2" hidden="1">
              <a:extLst>
                <a:ext uri="{63B3BB69-23CF-44E3-9099-C40C66FF867C}">
                  <a14:compatExt spid="_x0000_s3074"/>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nts%20and%20Settings\NEWUSER\Local%20Settings\Temporary%20Internet%20Files\Content.IE5\P8O6NL7M\rrs\SBM\RE_Dec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pdp\ganesha\GEB_Anand\SHP_TD_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02-pgom-pbr\Decap_F\MY%20DOCUMENT--170308\Presentation%2017-01-08\PBR%20atc%20mtg%20format%20JAN-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Tech1\tech1_c\WINDOWS\Desktop\TATKAL2002\Summary.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ocuments%20and%20Settings\corporate\Local%20Settings\Temporary%20Internet%20Files\Content.IE5\9SJOSIRF\01-05-07_PBR%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AMR-1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Documents%20and%20Settings\ntshukla11739\Local%20Settings\Temporary%20Internet%20Files\Content.IE5\6VWFGNC1\INTERRUPTIONS%20New.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pdp\ganesha\GEB_Anand\ST\st\s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cheme-tmk\schm_d\TECH-1_0506\ADB-1804\TECH-1\si\SIREPORTS-2003-04.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CistMast_SteelQt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Qtr%20II-2023-24-Accident%20detailssss.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MGVCL%20SoP_II_All_W_2324.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DNYADAV%20%20%2005072022/SOP/SOP/SOP%202022-23/II%20QTR/SoP_Q1_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SoP_Q-2-2023-24%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T_D COMP"/>
      <sheetName val="PRO_39_C"/>
      <sheetName val="locationwise activities"/>
      <sheetName val="SUM_04_05"/>
      <sheetName val="zpF0001"/>
      <sheetName val="mpmla wise pp01_02"/>
      <sheetName val="Recovered_Sheet5"/>
      <sheetName val="R2-S1-mthws-prog"/>
      <sheetName val="zp0001_MAR"/>
      <sheetName val="mpmla wise pp0001"/>
      <sheetName val="Sheet1"/>
      <sheetName val="mpmla wise pp02_03"/>
      <sheetName val="Sheet2"/>
      <sheetName val="MASTER (2)"/>
      <sheetName val="Network Accident"/>
      <sheetName val="LMAIN"/>
      <sheetName val="shp_T&amp;D_drive"/>
      <sheetName val="catcum (3)"/>
      <sheetName val="Raw Data"/>
      <sheetName val="SUMMARY(AUTO)"/>
      <sheetName val="REF"/>
      <sheetName val="LIST"/>
      <sheetName val="ESD REASON"/>
      <sheetName val="SF REASON"/>
      <sheetName val="Master"/>
      <sheetName val="Reference"/>
      <sheetName val="LOOK"/>
      <sheetName val="Tatkal-10"/>
      <sheetName val="Non Coastal Wel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s>
    <sheetDataSet>
      <sheetData sheetId="0" refreshError="1"/>
      <sheetData sheetId="1" refreshError="1"/>
      <sheetData sheetId="2" refreshError="1"/>
      <sheetData sheetId="3" refreshError="1"/>
      <sheetData sheetId="4" refreshError="1">
        <row r="166">
          <cell r="A166">
            <v>2</v>
          </cell>
          <cell r="B166" t="str">
            <v>Shri Subhashbhai Shelat MLA</v>
          </cell>
          <cell r="C166" t="str">
            <v>Shilli ,Devram pura</v>
          </cell>
        </row>
        <row r="168">
          <cell r="A168">
            <v>1</v>
          </cell>
          <cell r="B168" t="str">
            <v>Shri Sundersinh Chauhan MLA</v>
          </cell>
          <cell r="C168" t="str">
            <v>Devkivansol Jibhaipura</v>
          </cell>
        </row>
        <row r="169">
          <cell r="A169">
            <v>2</v>
          </cell>
          <cell r="B169" t="str">
            <v>Shri Sundersinh Chauhan MLA</v>
          </cell>
          <cell r="C169" t="str">
            <v>Bhikhapura</v>
          </cell>
        </row>
        <row r="170">
          <cell r="A170">
            <v>3</v>
          </cell>
          <cell r="B170" t="str">
            <v>Shri Sundersinh Chauhan MLA</v>
          </cell>
          <cell r="C170" t="str">
            <v>Chapra Indiraawas</v>
          </cell>
        </row>
        <row r="172">
          <cell r="B172" t="str">
            <v xml:space="preserve"> TOTAL 1999-2000</v>
          </cell>
        </row>
      </sheetData>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LMAIN"/>
      <sheetName val="TLPPOCT"/>
      <sheetName val="AG UN METER"/>
      <sheetName val="#REF"/>
      <sheetName val="JOB Sent (7A.11)"/>
      <sheetName val="Master Data"/>
      <sheetName val="Tech-Loss Auto"/>
      <sheetName val="ENTRY"/>
      <sheetName val="MASTER"/>
      <sheetName val="REF"/>
      <sheetName val="T_D COMP"/>
      <sheetName val="Book1"/>
      <sheetName val="MPZP"/>
      <sheetName val="CDSteelMaster"/>
      <sheetName val="zp01_02_SPILL_(2)"/>
      <sheetName val="ZP01_02spill_2_(2)"/>
      <sheetName val="ZP_01_02_(2)"/>
      <sheetName val="ZP01_02SPILL_TALWISE_(2)"/>
      <sheetName val="ZP_URBAN_IV_V_(2)"/>
      <sheetName val="yw_mpmlaws_sumary"/>
      <sheetName val="mpmla_WC_01_02_"/>
      <sheetName val="mpmla_wise_pp02_03"/>
      <sheetName val="ZP_URBAN_IV_V"/>
      <sheetName val="ZP_PROF_II"/>
      <sheetName val="ZP_PROF_III_"/>
      <sheetName val="ZP_APR_00"/>
      <sheetName val="mpmla_wise_pp0001_sort_march"/>
      <sheetName val="mpmla_wise_pp0001_(2)"/>
      <sheetName val="ZP_01_02_MARCH02"/>
      <sheetName val="mpmla_WC_0102_Distws_"/>
      <sheetName val="mpmla_wise_paid_pending"/>
      <sheetName val="zp_vill_wise_AD_2_3_04"/>
      <sheetName val="AUG_03_"/>
      <sheetName val="SEP_03_"/>
      <sheetName val="DEC_03_"/>
      <sheetName val="vig_n_"/>
      <sheetName val="zp_vill_wise_MD"/>
      <sheetName val="zp_vill_wise_ND"/>
      <sheetName val="zp_vill_wise_PD"/>
      <sheetName val="zp_vill_wise_AD_"/>
      <sheetName val="ZP_URBAN__V"/>
      <sheetName val="Energy_units_0203_"/>
      <sheetName val="zp_vill_wise"/>
      <sheetName val="mpmla_wise_pp0001"/>
      <sheetName val="mpmla_wise_pp01_02"/>
      <sheetName val="AG_UN_METER"/>
      <sheetName val="JOB_Sent_(7A_11)"/>
      <sheetName val="Master_Data"/>
      <sheetName val="Tech-Loss_Auto"/>
      <sheetName val="T_D_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TLPPOCT"/>
      <sheetName val="MPZPJAN1"/>
      <sheetName val="shp_T&amp;D_drive"/>
      <sheetName val="June_07"/>
      <sheetName val="July_07"/>
      <sheetName val="Aug_07"/>
      <sheetName val="R2-S1-mthws-prog"/>
      <sheetName val="LMAIN"/>
      <sheetName val="shp_T_D_drive"/>
      <sheetName val="Book1"/>
      <sheetName val="Recovered_Sheet5"/>
      <sheetName val="yw_mpmlaws_sumary"/>
      <sheetName val="mpmla_wise_pp0001"/>
      <sheetName val="ZP_URBAN_IV_V"/>
      <sheetName val="ZP_PROF_II"/>
      <sheetName val="ZP_PROF_III_"/>
      <sheetName val="Sorted_mpmla_wise_pp0001"/>
      <sheetName val="mpmla_DIST_wise_pp0001"/>
      <sheetName val="mpmla_wise_pp0001_(2)"/>
      <sheetName val="mpmla_wise_pp02_03"/>
      <sheetName val="mpmla_wise_pp01_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2_03"/>
      <sheetName val="mpmla_wise_pp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mpmla wise pp01_02"/>
      <sheetName val="FDR MST"/>
      <sheetName val="Recovered_Sheet5"/>
      <sheetName val="SuvP_Ltg_Catwise"/>
      <sheetName val="PP_Ltg_Catwise"/>
      <sheetName val="SuvP_Ind_Catwise "/>
      <sheetName val="PP_Ind_Catwise "/>
      <sheetName val="zpF0001"/>
      <sheetName val="mpmla wise pp0001"/>
      <sheetName val="mpmla wise pp02_03"/>
      <sheetName val="accd-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001"/>
      <sheetName val="mpmla_wise_pp02_03"/>
      <sheetName val="Summary-_ppt_"/>
      <sheetName val="ph-1_officerwise"/>
      <sheetName val="ph-2_officerwise"/>
      <sheetName val="ph-3_officerwise"/>
      <sheetName val="Summary_officer_loss"/>
      <sheetName val="SuvP_Ind_Catwise_"/>
      <sheetName val="PP_Ind_Catwise_"/>
      <sheetName val="New_AG_UN_ME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PRO_39_C"/>
      <sheetName val="SHP_TD_00"/>
      <sheetName val="T_D COMP"/>
      <sheetName val="HTVR CO_"/>
      <sheetName val="Sheet2"/>
      <sheetName val="Book1"/>
      <sheetName val="FDR M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T_D COMP"/>
      <sheetName val="LMAIN"/>
      <sheetName val="R2-S1-mthws-prog"/>
      <sheetName val="TLPPOCT"/>
      <sheetName val="zpF0001"/>
      <sheetName val="locationwise activities"/>
      <sheetName val="mpmla wise pp0001"/>
      <sheetName val="zp0001_MAR"/>
      <sheetName val="TALUKA Wise"/>
      <sheetName val="Recovered_Sheet5"/>
      <sheetName val="117"/>
      <sheetName val="mpmla wise paid pending"/>
      <sheetName val="mpmla wise pp02_03"/>
      <sheetName val="SuvP_Ltg_Catwise"/>
      <sheetName val="PP_Ltg_Catwise"/>
      <sheetName val="SuvP_Ind_Catwise "/>
      <sheetName val="PP_Ind_Catwise "/>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LMAIN"/>
      <sheetName val="Recovered_Sheet5"/>
      <sheetName val="ruf fmp"/>
      <sheetName val="TLPPOCT"/>
      <sheetName val="mpmla wise pp01_02"/>
      <sheetName val="SuvP_Ltg_Catwise"/>
      <sheetName val="PP_Ltg_Catwise"/>
      <sheetName val="SuvP_Ind_Catwise "/>
      <sheetName val="PP_Ind_Catwise "/>
      <sheetName val="zpF0001"/>
      <sheetName val="compar jgy"/>
      <sheetName val="COMPARE AG"/>
      <sheetName val="SUM-04-05"/>
      <sheetName val="CDSteelMaster"/>
      <sheetName val="REPORT"/>
      <sheetName val="LOOKUPS"/>
      <sheetName val="T_D COMP"/>
      <sheetName val="04REL"/>
      <sheetName val="Book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_1"/>
      <sheetName val="cm_2"/>
      <sheetName val="cm_3"/>
      <sheetName val="DMTHL NEW"/>
      <sheetName val="graph"/>
      <sheetName val="compare urbn"/>
      <sheetName val="compar jgy"/>
      <sheetName val="COMPARE AG"/>
      <sheetName val="SUMMURY"/>
      <sheetName val="Sheet1"/>
      <sheetName val="vigilance"/>
      <sheetName val="CMTHL 07_08"/>
      <sheetName val="URBN"/>
      <sheetName val="IND"/>
      <sheetName val="JGY"/>
      <sheetName val="AGDOM"/>
      <sheetName val="cmthl05-06-07"/>
      <sheetName val="shp_T_D_drive"/>
      <sheetName val="TLPPOCT"/>
      <sheetName val="mpmla wise pp02_03"/>
      <sheetName val="Recovered_Sheet5"/>
      <sheetName val="ruf fmp"/>
      <sheetName val="ACN_PLN  _2_"/>
      <sheetName val="REF"/>
      <sheetName val="mpmla wise pp01_02"/>
      <sheetName val="FDR MST"/>
      <sheetName val="shp_T&amp;D_drive"/>
      <sheetName val="Addl.40"/>
      <sheetName val="04REL"/>
    </sheetNames>
    <sheetDataSet>
      <sheetData sheetId="0" refreshError="1"/>
      <sheetData sheetId="1" refreshError="1"/>
      <sheetData sheetId="2" refreshError="1"/>
      <sheetData sheetId="3" refreshError="1"/>
      <sheetData sheetId="4" refreshError="1"/>
      <sheetData sheetId="5" refreshError="1"/>
      <sheetData sheetId="6" refreshError="1">
        <row r="1">
          <cell r="B1" t="str">
            <v>PGVCL  CIRCLE  OFFICE  PORBANDAR</v>
          </cell>
        </row>
        <row r="3">
          <cell r="B3" t="str">
            <v xml:space="preserve">JGY 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MAJIVANA</v>
          </cell>
          <cell r="D8" t="str">
            <v>JGY</v>
          </cell>
          <cell r="E8" t="str">
            <v>LT</v>
          </cell>
          <cell r="F8">
            <v>8.84</v>
          </cell>
          <cell r="G8">
            <v>60.27</v>
          </cell>
          <cell r="H8">
            <v>42.34</v>
          </cell>
        </row>
        <row r="9">
          <cell r="B9" t="str">
            <v>BAGVADAR</v>
          </cell>
          <cell r="C9" t="str">
            <v>NAGKA</v>
          </cell>
          <cell r="D9" t="str">
            <v>JGY</v>
          </cell>
          <cell r="E9" t="str">
            <v>LT</v>
          </cell>
          <cell r="F9">
            <v>4.62</v>
          </cell>
          <cell r="G9">
            <v>68.790000000000006</v>
          </cell>
          <cell r="H9">
            <v>94.38</v>
          </cell>
        </row>
        <row r="10">
          <cell r="B10" t="str">
            <v>BAGVADAR</v>
          </cell>
          <cell r="C10" t="str">
            <v>BAGVADAR-JGY</v>
          </cell>
          <cell r="D10" t="str">
            <v>JGY</v>
          </cell>
          <cell r="E10" t="str">
            <v>LT</v>
          </cell>
          <cell r="F10">
            <v>5.43</v>
          </cell>
          <cell r="G10">
            <v>25.56</v>
          </cell>
          <cell r="H10">
            <v>58.07</v>
          </cell>
        </row>
        <row r="11">
          <cell r="B11" t="str">
            <v>BAGVADAR</v>
          </cell>
          <cell r="C11" t="str">
            <v>SIMANI</v>
          </cell>
          <cell r="D11" t="str">
            <v>JGY</v>
          </cell>
          <cell r="E11" t="str">
            <v>LT</v>
          </cell>
          <cell r="F11">
            <v>4.21</v>
          </cell>
          <cell r="G11">
            <v>56.94</v>
          </cell>
          <cell r="H11">
            <v>96.84</v>
          </cell>
        </row>
        <row r="12">
          <cell r="B12" t="str">
            <v>BAGVADAR</v>
          </cell>
          <cell r="C12" t="str">
            <v>ROZIVADA</v>
          </cell>
          <cell r="D12" t="str">
            <v>JGY</v>
          </cell>
          <cell r="E12" t="str">
            <v>LT</v>
          </cell>
          <cell r="F12">
            <v>4.72</v>
          </cell>
          <cell r="G12">
            <v>36.78</v>
          </cell>
          <cell r="H12">
            <v>0</v>
          </cell>
        </row>
        <row r="13">
          <cell r="B13" t="str">
            <v>BAGVADAR</v>
          </cell>
          <cell r="C13" t="str">
            <v>ADVANA-JGY</v>
          </cell>
          <cell r="D13" t="str">
            <v>JGY</v>
          </cell>
          <cell r="E13" t="str">
            <v>LT</v>
          </cell>
          <cell r="F13">
            <v>4.97</v>
          </cell>
          <cell r="G13">
            <v>37.75</v>
          </cell>
          <cell r="H13">
            <v>63.91</v>
          </cell>
        </row>
        <row r="14">
          <cell r="B14" t="str">
            <v>RANAVAV</v>
          </cell>
          <cell r="C14" t="str">
            <v>ADITYANA</v>
          </cell>
          <cell r="D14" t="str">
            <v>JGY</v>
          </cell>
          <cell r="E14" t="str">
            <v>LT</v>
          </cell>
          <cell r="F14">
            <v>5.07</v>
          </cell>
          <cell r="G14">
            <v>76.599999999999994</v>
          </cell>
          <cell r="H14">
            <v>91.43</v>
          </cell>
        </row>
        <row r="15">
          <cell r="B15" t="str">
            <v>RANAVAV</v>
          </cell>
          <cell r="C15" t="str">
            <v>DHARAMPUR</v>
          </cell>
          <cell r="D15" t="str">
            <v>JGY</v>
          </cell>
          <cell r="E15" t="str">
            <v>LT</v>
          </cell>
          <cell r="F15">
            <v>5.25</v>
          </cell>
          <cell r="G15">
            <v>-24.14</v>
          </cell>
          <cell r="H15">
            <v>-29.19</v>
          </cell>
        </row>
        <row r="16">
          <cell r="B16" t="str">
            <v>RANAVAV</v>
          </cell>
          <cell r="C16" t="str">
            <v>BHOD</v>
          </cell>
          <cell r="D16" t="str">
            <v>JGY</v>
          </cell>
          <cell r="E16" t="str">
            <v>LT</v>
          </cell>
          <cell r="F16">
            <v>5.16</v>
          </cell>
          <cell r="G16">
            <v>28.72</v>
          </cell>
          <cell r="H16">
            <v>42.84</v>
          </cell>
        </row>
        <row r="17">
          <cell r="B17" t="str">
            <v>RANAVAV</v>
          </cell>
          <cell r="C17" t="str">
            <v>BORDI/ANIYARI</v>
          </cell>
          <cell r="D17" t="str">
            <v>JGY</v>
          </cell>
          <cell r="E17" t="str">
            <v>LT</v>
          </cell>
          <cell r="F17">
            <v>7.03</v>
          </cell>
          <cell r="G17">
            <v>57.9</v>
          </cell>
          <cell r="H17">
            <v>95.37</v>
          </cell>
        </row>
        <row r="18">
          <cell r="B18" t="str">
            <v>RANAVAV</v>
          </cell>
          <cell r="C18" t="str">
            <v>PADARDI</v>
          </cell>
          <cell r="D18" t="str">
            <v>JGY</v>
          </cell>
          <cell r="E18" t="str">
            <v>LT</v>
          </cell>
          <cell r="F18">
            <v>5.92</v>
          </cell>
          <cell r="G18">
            <v>80.760000000000005</v>
          </cell>
          <cell r="H18">
            <v>73.72</v>
          </cell>
        </row>
        <row r="19">
          <cell r="B19" t="str">
            <v>RANAVAV</v>
          </cell>
          <cell r="C19" t="str">
            <v>VANSJALIYA</v>
          </cell>
          <cell r="D19" t="str">
            <v>JGY</v>
          </cell>
          <cell r="E19" t="str">
            <v>LT</v>
          </cell>
          <cell r="F19">
            <v>5.92</v>
          </cell>
          <cell r="G19">
            <v>0</v>
          </cell>
        </row>
        <row r="20">
          <cell r="B20" t="str">
            <v>KUTIYANA</v>
          </cell>
          <cell r="C20" t="str">
            <v>KANSABAD</v>
          </cell>
          <cell r="D20" t="str">
            <v>JGY</v>
          </cell>
          <cell r="E20" t="str">
            <v>LT</v>
          </cell>
          <cell r="F20">
            <v>5.89</v>
          </cell>
          <cell r="G20">
            <v>60.86</v>
          </cell>
          <cell r="H20">
            <v>86.73</v>
          </cell>
        </row>
        <row r="21">
          <cell r="B21" t="str">
            <v>KUTIYANA</v>
          </cell>
          <cell r="C21" t="str">
            <v>KHIJDAD</v>
          </cell>
          <cell r="D21" t="str">
            <v>JGY</v>
          </cell>
          <cell r="E21" t="str">
            <v>LT</v>
          </cell>
          <cell r="F21">
            <v>4.68</v>
          </cell>
          <cell r="G21">
            <v>47.57</v>
          </cell>
          <cell r="H21">
            <v>39.65</v>
          </cell>
        </row>
        <row r="22">
          <cell r="B22" t="str">
            <v>KUTIYANA</v>
          </cell>
          <cell r="C22" t="str">
            <v>ISHWARIYA</v>
          </cell>
          <cell r="D22" t="str">
            <v>JGY</v>
          </cell>
          <cell r="E22" t="str">
            <v>LT</v>
          </cell>
          <cell r="F22">
            <v>10.08</v>
          </cell>
          <cell r="G22">
            <v>53.39</v>
          </cell>
          <cell r="H22">
            <v>23.92</v>
          </cell>
        </row>
        <row r="23">
          <cell r="B23" t="str">
            <v>KUTIYANA</v>
          </cell>
          <cell r="C23" t="str">
            <v>GOKARAN</v>
          </cell>
          <cell r="D23" t="str">
            <v>JGY</v>
          </cell>
          <cell r="E23" t="str">
            <v>LT</v>
          </cell>
          <cell r="F23">
            <v>5.31</v>
          </cell>
          <cell r="G23">
            <v>58.65</v>
          </cell>
          <cell r="H23">
            <v>49.14</v>
          </cell>
        </row>
        <row r="24">
          <cell r="B24" t="str">
            <v>KUTIYANA</v>
          </cell>
          <cell r="C24" t="str">
            <v>DESHINGA</v>
          </cell>
          <cell r="D24" t="str">
            <v>JGY</v>
          </cell>
          <cell r="E24" t="str">
            <v>LT</v>
          </cell>
          <cell r="F24">
            <v>5.07</v>
          </cell>
          <cell r="G24">
            <v>61.41</v>
          </cell>
          <cell r="H24">
            <v>83.43</v>
          </cell>
        </row>
        <row r="25">
          <cell r="B25" t="str">
            <v>KUTIYANA</v>
          </cell>
          <cell r="C25" t="str">
            <v>DADUKA</v>
          </cell>
          <cell r="D25" t="str">
            <v>JGY</v>
          </cell>
          <cell r="E25" t="str">
            <v>LT</v>
          </cell>
          <cell r="F25">
            <v>5.23</v>
          </cell>
          <cell r="G25">
            <v>0</v>
          </cell>
          <cell r="H25">
            <v>49.45</v>
          </cell>
        </row>
        <row r="26">
          <cell r="B26" t="str">
            <v>KUTIYANA</v>
          </cell>
          <cell r="C26" t="str">
            <v>UMIYA</v>
          </cell>
          <cell r="D26" t="str">
            <v>JGY</v>
          </cell>
          <cell r="E26" t="str">
            <v>LT</v>
          </cell>
          <cell r="F26">
            <v>5.23</v>
          </cell>
          <cell r="G26">
            <v>0</v>
          </cell>
        </row>
        <row r="27">
          <cell r="B27" t="str">
            <v>BANTWA</v>
          </cell>
          <cell r="C27" t="str">
            <v>DADAVA</v>
          </cell>
          <cell r="D27" t="str">
            <v>JGY</v>
          </cell>
          <cell r="E27" t="str">
            <v>MX</v>
          </cell>
          <cell r="F27">
            <v>6.77</v>
          </cell>
          <cell r="G27">
            <v>37.22</v>
          </cell>
          <cell r="H27">
            <v>68.989999999999995</v>
          </cell>
        </row>
        <row r="28">
          <cell r="B28" t="str">
            <v>BANTWA</v>
          </cell>
          <cell r="C28" t="str">
            <v>BANTWA(LIMBUDA)JGY</v>
          </cell>
          <cell r="D28" t="str">
            <v>JGY</v>
          </cell>
          <cell r="E28" t="str">
            <v>LT</v>
          </cell>
          <cell r="F28">
            <v>7.2</v>
          </cell>
          <cell r="G28">
            <v>52.05</v>
          </cell>
          <cell r="H28">
            <v>45.43</v>
          </cell>
        </row>
        <row r="29">
          <cell r="B29" t="str">
            <v>BANTWA</v>
          </cell>
          <cell r="C29" t="str">
            <v>BAGASARA</v>
          </cell>
          <cell r="D29" t="str">
            <v>JGY</v>
          </cell>
          <cell r="E29" t="str">
            <v>LT</v>
          </cell>
          <cell r="F29">
            <v>13.88</v>
          </cell>
          <cell r="G29">
            <v>67.53</v>
          </cell>
          <cell r="H29">
            <v>63.72</v>
          </cell>
        </row>
        <row r="30">
          <cell r="B30" t="str">
            <v>BANTWA</v>
          </cell>
          <cell r="C30" t="str">
            <v>INDRANA</v>
          </cell>
          <cell r="D30" t="str">
            <v>JGY</v>
          </cell>
          <cell r="E30" t="str">
            <v>LT</v>
          </cell>
          <cell r="F30">
            <v>6.72</v>
          </cell>
          <cell r="G30">
            <v>35.130000000000003</v>
          </cell>
          <cell r="H30">
            <v>33.43</v>
          </cell>
        </row>
        <row r="31">
          <cell r="B31" t="str">
            <v>COASTAL</v>
          </cell>
          <cell r="C31" t="str">
            <v>KOLIKHADA</v>
          </cell>
          <cell r="D31" t="str">
            <v>JGY</v>
          </cell>
          <cell r="E31" t="str">
            <v>LT</v>
          </cell>
          <cell r="F31">
            <v>3.76</v>
          </cell>
          <cell r="G31">
            <v>34.1</v>
          </cell>
          <cell r="H31">
            <v>-5.1100000000000003</v>
          </cell>
        </row>
        <row r="32">
          <cell r="B32" t="str">
            <v>COASTAL</v>
          </cell>
          <cell r="C32" t="str">
            <v>KHIMESHWAR</v>
          </cell>
          <cell r="D32" t="str">
            <v>JGY</v>
          </cell>
          <cell r="E32" t="str">
            <v>LT</v>
          </cell>
          <cell r="F32">
            <v>3.23</v>
          </cell>
          <cell r="G32">
            <v>63.79</v>
          </cell>
          <cell r="H32">
            <v>100</v>
          </cell>
        </row>
        <row r="33">
          <cell r="B33" t="str">
            <v>COASTAL</v>
          </cell>
          <cell r="C33" t="str">
            <v>GOSA/NARVAI</v>
          </cell>
          <cell r="D33" t="str">
            <v>JGY</v>
          </cell>
          <cell r="E33" t="str">
            <v>LT</v>
          </cell>
          <cell r="F33">
            <v>6.13</v>
          </cell>
          <cell r="G33">
            <v>75.400000000000006</v>
          </cell>
          <cell r="H33">
            <v>71.75</v>
          </cell>
        </row>
        <row r="34">
          <cell r="B34" t="str">
            <v>COASTAL</v>
          </cell>
          <cell r="C34" t="str">
            <v>TUKDA GOSA</v>
          </cell>
          <cell r="D34" t="str">
            <v>JGY</v>
          </cell>
          <cell r="E34" t="str">
            <v>LT</v>
          </cell>
          <cell r="F34">
            <v>8.8800000000000008</v>
          </cell>
          <cell r="G34">
            <v>44.54</v>
          </cell>
          <cell r="H34">
            <v>44.97</v>
          </cell>
        </row>
        <row r="35">
          <cell r="B35" t="str">
            <v>COASTAL</v>
          </cell>
          <cell r="C35" t="str">
            <v>NAVAGAM</v>
          </cell>
          <cell r="D35" t="str">
            <v>JGY</v>
          </cell>
          <cell r="E35" t="str">
            <v>LT</v>
          </cell>
          <cell r="F35">
            <v>5.28</v>
          </cell>
          <cell r="G35">
            <v>71.739999999999995</v>
          </cell>
          <cell r="H35">
            <v>57.81</v>
          </cell>
        </row>
        <row r="36">
          <cell r="B36" t="str">
            <v>COASTAL</v>
          </cell>
          <cell r="C36" t="str">
            <v>SHRINAGAR</v>
          </cell>
          <cell r="D36" t="str">
            <v>JGY</v>
          </cell>
          <cell r="E36" t="str">
            <v>LT</v>
          </cell>
          <cell r="F36">
            <v>4.6100000000000003</v>
          </cell>
          <cell r="G36">
            <v>28.7</v>
          </cell>
          <cell r="H36">
            <v>75.849999999999994</v>
          </cell>
        </row>
        <row r="37">
          <cell r="B37" t="str">
            <v>COASTAL</v>
          </cell>
          <cell r="C37" t="str">
            <v>VISAVADA JGY</v>
          </cell>
          <cell r="D37" t="str">
            <v>JGY</v>
          </cell>
          <cell r="E37" t="str">
            <v>LT</v>
          </cell>
          <cell r="F37">
            <v>4.87</v>
          </cell>
          <cell r="G37">
            <v>40.68</v>
          </cell>
          <cell r="H37">
            <v>61.56</v>
          </cell>
        </row>
        <row r="38">
          <cell r="B38" t="str">
            <v>COASTAL</v>
          </cell>
          <cell r="C38" t="str">
            <v>AMBARAMA</v>
          </cell>
          <cell r="D38" t="str">
            <v>JGY</v>
          </cell>
          <cell r="E38" t="str">
            <v>LT</v>
          </cell>
          <cell r="F38">
            <v>3.73</v>
          </cell>
          <cell r="G38">
            <v>19.25</v>
          </cell>
          <cell r="H38">
            <v>54.71</v>
          </cell>
        </row>
        <row r="39">
          <cell r="B39" t="str">
            <v>KSD-R-1</v>
          </cell>
          <cell r="C39" t="str">
            <v>SAKRANA</v>
          </cell>
          <cell r="D39" t="str">
            <v>JGY</v>
          </cell>
          <cell r="E39" t="str">
            <v>LT</v>
          </cell>
          <cell r="F39">
            <v>5.72</v>
          </cell>
          <cell r="G39">
            <v>71.83</v>
          </cell>
          <cell r="H39">
            <v>40.89</v>
          </cell>
        </row>
        <row r="40">
          <cell r="B40" t="str">
            <v>KSD-R-1</v>
          </cell>
          <cell r="C40" t="str">
            <v>PANKHAN</v>
          </cell>
          <cell r="D40" t="str">
            <v>JGY</v>
          </cell>
          <cell r="E40" t="str">
            <v>LT</v>
          </cell>
          <cell r="F40">
            <v>5.31</v>
          </cell>
          <cell r="G40">
            <v>43.02</v>
          </cell>
          <cell r="H40">
            <v>47.06</v>
          </cell>
        </row>
        <row r="41">
          <cell r="B41" t="str">
            <v>KSD-R-1</v>
          </cell>
          <cell r="C41" t="str">
            <v>AJAB</v>
          </cell>
          <cell r="D41" t="str">
            <v>JGY</v>
          </cell>
          <cell r="E41" t="str">
            <v>LT</v>
          </cell>
          <cell r="F41">
            <v>9.2100000000000009</v>
          </cell>
          <cell r="G41">
            <v>71.95</v>
          </cell>
          <cell r="H41">
            <v>82.08</v>
          </cell>
        </row>
        <row r="42">
          <cell r="B42" t="str">
            <v>KSD-R-1</v>
          </cell>
          <cell r="C42" t="str">
            <v>KARENI</v>
          </cell>
          <cell r="D42" t="str">
            <v>JGY</v>
          </cell>
          <cell r="E42" t="str">
            <v>LT</v>
          </cell>
          <cell r="F42">
            <v>6.38</v>
          </cell>
          <cell r="G42">
            <v>60.41</v>
          </cell>
          <cell r="H42">
            <v>97.76</v>
          </cell>
        </row>
        <row r="43">
          <cell r="B43" t="str">
            <v>KSD-R-1</v>
          </cell>
          <cell r="C43" t="str">
            <v>SILODAR</v>
          </cell>
          <cell r="D43" t="str">
            <v>JGY</v>
          </cell>
          <cell r="E43" t="str">
            <v>LT</v>
          </cell>
          <cell r="F43">
            <v>5</v>
          </cell>
          <cell r="G43">
            <v>0</v>
          </cell>
          <cell r="H43">
            <v>0</v>
          </cell>
        </row>
        <row r="44">
          <cell r="B44" t="str">
            <v>MALIYA</v>
          </cell>
          <cell r="C44" t="str">
            <v>MALIA</v>
          </cell>
          <cell r="D44" t="str">
            <v>JGY</v>
          </cell>
          <cell r="E44" t="str">
            <v>LT</v>
          </cell>
          <cell r="F44">
            <v>6.75</v>
          </cell>
          <cell r="G44">
            <v>45.04</v>
          </cell>
          <cell r="H44">
            <v>-3.99</v>
          </cell>
        </row>
        <row r="45">
          <cell r="B45" t="str">
            <v>MALIYA</v>
          </cell>
          <cell r="C45" t="str">
            <v>SAROVAR(DADHICHI)</v>
          </cell>
          <cell r="D45" t="str">
            <v>JGY</v>
          </cell>
          <cell r="E45" t="str">
            <v>LT</v>
          </cell>
          <cell r="F45">
            <v>6.48</v>
          </cell>
          <cell r="G45">
            <v>18.899999999999999</v>
          </cell>
          <cell r="H45">
            <v>87.42</v>
          </cell>
        </row>
        <row r="46">
          <cell r="B46" t="str">
            <v>MALIYA</v>
          </cell>
          <cell r="C46" t="str">
            <v>JAMVADI</v>
          </cell>
          <cell r="D46" t="str">
            <v>JGY</v>
          </cell>
          <cell r="E46" t="str">
            <v>LT</v>
          </cell>
          <cell r="F46">
            <v>4.75</v>
          </cell>
          <cell r="G46">
            <v>55.56</v>
          </cell>
          <cell r="H46">
            <v>97.3</v>
          </cell>
        </row>
        <row r="47">
          <cell r="B47" t="str">
            <v>MALIYA</v>
          </cell>
          <cell r="C47" t="str">
            <v>AMBECHA</v>
          </cell>
          <cell r="D47" t="str">
            <v>JGY</v>
          </cell>
          <cell r="E47" t="str">
            <v>LT</v>
          </cell>
          <cell r="F47">
            <v>3.5</v>
          </cell>
          <cell r="G47">
            <v>80.62</v>
          </cell>
          <cell r="H47">
            <v>56.02</v>
          </cell>
        </row>
        <row r="48">
          <cell r="B48" t="str">
            <v>MALIYA</v>
          </cell>
          <cell r="C48" t="str">
            <v>KARTIK</v>
          </cell>
          <cell r="D48" t="str">
            <v>JGY</v>
          </cell>
          <cell r="E48" t="str">
            <v>LT</v>
          </cell>
          <cell r="F48">
            <v>4.95</v>
          </cell>
          <cell r="G48">
            <v>56.07</v>
          </cell>
          <cell r="H48">
            <v>59.68</v>
          </cell>
        </row>
        <row r="49">
          <cell r="B49" t="str">
            <v>MALIYA</v>
          </cell>
          <cell r="C49" t="str">
            <v>AMBALGADH</v>
          </cell>
          <cell r="D49" t="str">
            <v>JGY</v>
          </cell>
          <cell r="E49" t="str">
            <v>LT</v>
          </cell>
          <cell r="F49">
            <v>6.16</v>
          </cell>
          <cell r="G49">
            <v>60.19</v>
          </cell>
          <cell r="H49">
            <v>98.03</v>
          </cell>
        </row>
        <row r="50">
          <cell r="B50" t="str">
            <v>KSD-R-2</v>
          </cell>
          <cell r="C50" t="str">
            <v>PADODAR</v>
          </cell>
          <cell r="D50" t="str">
            <v>JGY</v>
          </cell>
          <cell r="E50" t="str">
            <v>LT</v>
          </cell>
          <cell r="F50">
            <v>6.58</v>
          </cell>
          <cell r="G50">
            <v>74.39</v>
          </cell>
          <cell r="H50">
            <v>60.56</v>
          </cell>
        </row>
        <row r="51">
          <cell r="B51" t="str">
            <v>KSD-R-2</v>
          </cell>
          <cell r="C51" t="str">
            <v>JONPUR</v>
          </cell>
          <cell r="D51" t="str">
            <v>JGY</v>
          </cell>
          <cell r="E51" t="str">
            <v>LT</v>
          </cell>
          <cell r="F51">
            <v>7.78</v>
          </cell>
          <cell r="G51">
            <v>56.76</v>
          </cell>
          <cell r="H51">
            <v>89.22</v>
          </cell>
        </row>
        <row r="52">
          <cell r="B52" t="str">
            <v>KSD-R-2</v>
          </cell>
          <cell r="C52" t="str">
            <v>MESHWAN</v>
          </cell>
          <cell r="D52" t="str">
            <v>JGY</v>
          </cell>
          <cell r="E52" t="str">
            <v>LT</v>
          </cell>
          <cell r="F52">
            <v>7.01</v>
          </cell>
          <cell r="G52">
            <v>35.630000000000003</v>
          </cell>
          <cell r="H52">
            <v>40.869999999999997</v>
          </cell>
        </row>
        <row r="53">
          <cell r="B53" t="str">
            <v>KSD-R-2</v>
          </cell>
          <cell r="C53" t="str">
            <v>KHIRSARA-KSD</v>
          </cell>
          <cell r="D53" t="str">
            <v>JGY</v>
          </cell>
          <cell r="E53" t="str">
            <v>LT</v>
          </cell>
          <cell r="F53">
            <v>6.52</v>
          </cell>
          <cell r="G53">
            <v>76.680000000000007</v>
          </cell>
          <cell r="H53">
            <v>77.31</v>
          </cell>
        </row>
        <row r="54">
          <cell r="B54" t="str">
            <v>KSD-R-2</v>
          </cell>
          <cell r="C54" t="str">
            <v>TITODI</v>
          </cell>
          <cell r="D54" t="str">
            <v>JGY</v>
          </cell>
          <cell r="E54" t="str">
            <v>LT</v>
          </cell>
          <cell r="F54">
            <v>6.26</v>
          </cell>
          <cell r="G54">
            <v>60</v>
          </cell>
          <cell r="H54">
            <v>72.930000000000007</v>
          </cell>
        </row>
        <row r="55">
          <cell r="B55" t="str">
            <v>CHORWAD</v>
          </cell>
          <cell r="C55" t="str">
            <v>GAYATRI(GADU)</v>
          </cell>
          <cell r="D55" t="str">
            <v>JGY</v>
          </cell>
          <cell r="E55" t="str">
            <v>LT</v>
          </cell>
          <cell r="F55">
            <v>14.93</v>
          </cell>
          <cell r="G55">
            <v>19.09</v>
          </cell>
          <cell r="H55">
            <v>33.83</v>
          </cell>
        </row>
        <row r="56">
          <cell r="B56" t="str">
            <v>CHORWAD</v>
          </cell>
          <cell r="C56" t="str">
            <v>CHANDUVAV</v>
          </cell>
          <cell r="D56" t="str">
            <v>JGY</v>
          </cell>
          <cell r="E56" t="str">
            <v>MX</v>
          </cell>
          <cell r="F56">
            <v>9.26</v>
          </cell>
          <cell r="G56">
            <v>35.049999999999997</v>
          </cell>
          <cell r="H56">
            <v>57.79</v>
          </cell>
        </row>
        <row r="57">
          <cell r="B57" t="str">
            <v>CHORWAD</v>
          </cell>
          <cell r="C57" t="str">
            <v>CHORWAD</v>
          </cell>
          <cell r="D57" t="str">
            <v>JGY</v>
          </cell>
          <cell r="E57" t="str">
            <v>LT</v>
          </cell>
          <cell r="F57">
            <v>10.35</v>
          </cell>
          <cell r="G57">
            <v>49.82</v>
          </cell>
          <cell r="H57">
            <v>84.57</v>
          </cell>
        </row>
        <row r="58">
          <cell r="B58" t="str">
            <v>CHORWAD</v>
          </cell>
          <cell r="C58" t="str">
            <v>GHUMALI</v>
          </cell>
          <cell r="D58" t="str">
            <v>JGY</v>
          </cell>
          <cell r="E58" t="str">
            <v>LT</v>
          </cell>
          <cell r="F58">
            <v>4.05</v>
          </cell>
          <cell r="G58">
            <v>33.29</v>
          </cell>
          <cell r="H58">
            <v>26.74</v>
          </cell>
        </row>
        <row r="59">
          <cell r="B59" t="str">
            <v>CHORWAD</v>
          </cell>
          <cell r="C59" t="str">
            <v>SARSAVA</v>
          </cell>
          <cell r="D59" t="str">
            <v>JGY</v>
          </cell>
          <cell r="E59" t="str">
            <v>LT</v>
          </cell>
          <cell r="F59">
            <v>4.5199999999999996</v>
          </cell>
          <cell r="G59">
            <v>87.88</v>
          </cell>
          <cell r="H59">
            <v>65.06</v>
          </cell>
        </row>
        <row r="60">
          <cell r="B60" t="str">
            <v>CHORWAD</v>
          </cell>
          <cell r="C60" t="str">
            <v>BABARA</v>
          </cell>
          <cell r="D60" t="str">
            <v>JGY</v>
          </cell>
          <cell r="E60" t="str">
            <v>LT</v>
          </cell>
          <cell r="F60">
            <v>5.63</v>
          </cell>
          <cell r="G60">
            <v>72</v>
          </cell>
          <cell r="H60">
            <v>42.14</v>
          </cell>
        </row>
        <row r="61">
          <cell r="B61" t="str">
            <v>CHORWAD</v>
          </cell>
          <cell r="C61" t="str">
            <v>JALDHARA</v>
          </cell>
          <cell r="D61" t="str">
            <v>JGY</v>
          </cell>
          <cell r="E61" t="str">
            <v>LT</v>
          </cell>
          <cell r="F61">
            <v>9.9600000000000009</v>
          </cell>
          <cell r="G61">
            <v>64.87</v>
          </cell>
          <cell r="H61">
            <v>90.5</v>
          </cell>
        </row>
        <row r="62">
          <cell r="B62" t="str">
            <v>CHORWAD</v>
          </cell>
          <cell r="C62" t="str">
            <v>RAMESHWAR</v>
          </cell>
          <cell r="D62" t="str">
            <v>JGY</v>
          </cell>
          <cell r="E62" t="str">
            <v>LT</v>
          </cell>
          <cell r="F62">
            <v>4.8899999999999997</v>
          </cell>
          <cell r="G62">
            <v>73.400000000000006</v>
          </cell>
          <cell r="H62">
            <v>75.03</v>
          </cell>
        </row>
        <row r="63">
          <cell r="B63" t="str">
            <v>MGL-R</v>
          </cell>
          <cell r="C63" t="str">
            <v>MANKHETRA</v>
          </cell>
          <cell r="D63" t="str">
            <v>JGY</v>
          </cell>
          <cell r="E63" t="str">
            <v>LT</v>
          </cell>
          <cell r="F63">
            <v>4.8499999999999996</v>
          </cell>
          <cell r="G63">
            <v>72.290000000000006</v>
          </cell>
          <cell r="H63">
            <v>75.89</v>
          </cell>
        </row>
        <row r="64">
          <cell r="B64" t="str">
            <v>MGL-R</v>
          </cell>
          <cell r="C64" t="str">
            <v>VIRPUR</v>
          </cell>
          <cell r="D64" t="str">
            <v>JGY</v>
          </cell>
          <cell r="E64" t="str">
            <v>LT</v>
          </cell>
          <cell r="F64">
            <v>5.0199999999999996</v>
          </cell>
          <cell r="G64">
            <v>57.52</v>
          </cell>
          <cell r="H64">
            <v>-92.43</v>
          </cell>
        </row>
        <row r="65">
          <cell r="B65" t="str">
            <v>MGL-R</v>
          </cell>
          <cell r="C65" t="str">
            <v>ARENA</v>
          </cell>
          <cell r="D65" t="str">
            <v>JGY</v>
          </cell>
          <cell r="E65" t="str">
            <v>LT</v>
          </cell>
          <cell r="F65">
            <v>4.84</v>
          </cell>
          <cell r="G65">
            <v>41.34</v>
          </cell>
          <cell r="H65">
            <v>87.83</v>
          </cell>
        </row>
        <row r="66">
          <cell r="B66" t="str">
            <v>MGL-R</v>
          </cell>
          <cell r="C66" t="str">
            <v>NANDARKHI</v>
          </cell>
          <cell r="D66" t="str">
            <v>JGY</v>
          </cell>
          <cell r="E66" t="str">
            <v>LT</v>
          </cell>
          <cell r="F66">
            <v>3.94</v>
          </cell>
          <cell r="G66">
            <v>53.48</v>
          </cell>
          <cell r="H66">
            <v>45.74</v>
          </cell>
        </row>
        <row r="67">
          <cell r="B67" t="str">
            <v>MGL-R</v>
          </cell>
          <cell r="C67" t="str">
            <v>MAKTUPUR</v>
          </cell>
          <cell r="D67" t="str">
            <v>JGY</v>
          </cell>
          <cell r="E67" t="str">
            <v>LT</v>
          </cell>
          <cell r="F67">
            <v>7.68</v>
          </cell>
          <cell r="G67">
            <v>44.69</v>
          </cell>
          <cell r="H67">
            <v>43.06</v>
          </cell>
        </row>
        <row r="68">
          <cell r="B68" t="str">
            <v>MGL-R</v>
          </cell>
          <cell r="C68" t="str">
            <v>SULTANPUR</v>
          </cell>
          <cell r="D68" t="str">
            <v>JGY</v>
          </cell>
          <cell r="E68" t="str">
            <v>LT</v>
          </cell>
          <cell r="F68">
            <v>5</v>
          </cell>
          <cell r="G68">
            <v>0</v>
          </cell>
          <cell r="H68">
            <v>0</v>
          </cell>
        </row>
        <row r="69">
          <cell r="B69" t="str">
            <v>MADHAVPUR</v>
          </cell>
          <cell r="C69" t="str">
            <v>MADHAVPUR</v>
          </cell>
          <cell r="D69" t="str">
            <v>JGY</v>
          </cell>
          <cell r="E69" t="str">
            <v>LT</v>
          </cell>
          <cell r="F69">
            <v>4.96</v>
          </cell>
          <cell r="G69">
            <v>46.41</v>
          </cell>
          <cell r="H69">
            <v>92.5</v>
          </cell>
        </row>
        <row r="70">
          <cell r="B70" t="str">
            <v>MADHAVPUR</v>
          </cell>
          <cell r="C70" t="str">
            <v>AJAK</v>
          </cell>
          <cell r="D70" t="str">
            <v>JGY</v>
          </cell>
          <cell r="E70" t="str">
            <v>LT</v>
          </cell>
          <cell r="F70">
            <v>4.21</v>
          </cell>
          <cell r="G70">
            <v>58.02</v>
          </cell>
          <cell r="H70">
            <v>71.41</v>
          </cell>
        </row>
        <row r="71">
          <cell r="B71" t="str">
            <v>MADHAVPUR</v>
          </cell>
          <cell r="C71" t="str">
            <v>PATA</v>
          </cell>
          <cell r="D71" t="str">
            <v>JGY</v>
          </cell>
          <cell r="E71" t="str">
            <v>LT</v>
          </cell>
          <cell r="F71">
            <v>12.04</v>
          </cell>
          <cell r="G71">
            <v>78.209999999999994</v>
          </cell>
          <cell r="H71">
            <v>63.37</v>
          </cell>
        </row>
        <row r="72">
          <cell r="B72" t="str">
            <v>MADHAVPUR</v>
          </cell>
          <cell r="C72" t="str">
            <v>ZARIYAWADA</v>
          </cell>
          <cell r="D72" t="str">
            <v>JGY</v>
          </cell>
          <cell r="E72" t="str">
            <v>LT</v>
          </cell>
          <cell r="F72">
            <v>4.05</v>
          </cell>
          <cell r="G72">
            <v>66.33</v>
          </cell>
          <cell r="H72">
            <v>99.37</v>
          </cell>
        </row>
        <row r="73">
          <cell r="B73" t="str">
            <v>MADHAVPUR</v>
          </cell>
          <cell r="C73" t="str">
            <v>SANGAVADA</v>
          </cell>
          <cell r="D73" t="str">
            <v>JGY</v>
          </cell>
          <cell r="E73" t="str">
            <v>LT</v>
          </cell>
          <cell r="F73">
            <v>3.71</v>
          </cell>
          <cell r="G73">
            <v>55.63</v>
          </cell>
          <cell r="H73">
            <v>100</v>
          </cell>
        </row>
        <row r="74">
          <cell r="B74" t="str">
            <v>MADHAVPUR</v>
          </cell>
          <cell r="C74" t="str">
            <v>SANDHAA</v>
          </cell>
          <cell r="D74" t="str">
            <v>JGY</v>
          </cell>
          <cell r="E74" t="str">
            <v>LT</v>
          </cell>
          <cell r="F74">
            <v>6.56</v>
          </cell>
          <cell r="G74">
            <v>80.03</v>
          </cell>
          <cell r="H74">
            <v>67.89</v>
          </cell>
        </row>
        <row r="77">
          <cell r="C77" t="str">
            <v>PBR CT</v>
          </cell>
          <cell r="D77" t="str">
            <v>JGY</v>
          </cell>
          <cell r="E77" t="str">
            <v>JGY</v>
          </cell>
          <cell r="G77">
            <v>0</v>
          </cell>
          <cell r="H77">
            <v>0</v>
          </cell>
        </row>
        <row r="78">
          <cell r="C78" t="str">
            <v>PBR RURL</v>
          </cell>
          <cell r="D78" t="str">
            <v>JGY</v>
          </cell>
          <cell r="E78" t="str">
            <v>JGY</v>
          </cell>
          <cell r="G78">
            <v>51.67</v>
          </cell>
          <cell r="H78">
            <v>60.92</v>
          </cell>
        </row>
        <row r="79">
          <cell r="C79" t="str">
            <v>KSD-1</v>
          </cell>
          <cell r="D79" t="str">
            <v>JGY</v>
          </cell>
          <cell r="E79" t="str">
            <v>JGY</v>
          </cell>
          <cell r="G79">
            <v>56.57</v>
          </cell>
          <cell r="H79">
            <v>66.67</v>
          </cell>
        </row>
        <row r="80">
          <cell r="C80" t="str">
            <v>KSD-2</v>
          </cell>
          <cell r="D80" t="str">
            <v>JGY</v>
          </cell>
          <cell r="E80" t="str">
            <v>JGY</v>
          </cell>
          <cell r="G80">
            <v>57.43</v>
          </cell>
          <cell r="H80">
            <v>64.39</v>
          </cell>
        </row>
        <row r="81">
          <cell r="C81" t="str">
            <v xml:space="preserve"> PBR CIRCLE</v>
          </cell>
          <cell r="D81" t="str">
            <v>JGY</v>
          </cell>
          <cell r="E81" t="str">
            <v>JGY</v>
          </cell>
          <cell r="G81">
            <v>54.05</v>
          </cell>
          <cell r="H81">
            <v>63.54</v>
          </cell>
        </row>
      </sheetData>
      <sheetData sheetId="7" refreshError="1">
        <row r="1">
          <cell r="B1" t="str">
            <v>PGVCL  CIRCLE  OFFICE  PORBANDAR</v>
          </cell>
        </row>
        <row r="3">
          <cell r="B3" t="str">
            <v xml:space="preserve">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BOKHIRA</v>
          </cell>
          <cell r="D8" t="str">
            <v>AGD</v>
          </cell>
          <cell r="E8" t="str">
            <v>LT</v>
          </cell>
          <cell r="F8">
            <v>5.82</v>
          </cell>
          <cell r="G8">
            <v>7.52</v>
          </cell>
          <cell r="H8">
            <v>-5.0283593316751495E-2</v>
          </cell>
        </row>
        <row r="9">
          <cell r="B9" t="str">
            <v>BAGVADAR</v>
          </cell>
          <cell r="C9" t="str">
            <v>VACHHODA</v>
          </cell>
          <cell r="D9" t="str">
            <v>AGD</v>
          </cell>
          <cell r="E9" t="str">
            <v>LT</v>
          </cell>
          <cell r="F9">
            <v>6.43</v>
          </cell>
          <cell r="G9">
            <v>18.5</v>
          </cell>
          <cell r="H9">
            <v>0.33890799946040739</v>
          </cell>
        </row>
        <row r="10">
          <cell r="B10" t="str">
            <v>BAGVADAR</v>
          </cell>
          <cell r="C10" t="str">
            <v>SHISHLI(OLD FATANA)</v>
          </cell>
          <cell r="D10" t="str">
            <v>AGD</v>
          </cell>
          <cell r="E10" t="str">
            <v>LT</v>
          </cell>
          <cell r="F10">
            <v>9.26</v>
          </cell>
          <cell r="G10">
            <v>5.07</v>
          </cell>
          <cell r="H10">
            <v>-0.34261187728679987</v>
          </cell>
        </row>
        <row r="11">
          <cell r="B11" t="str">
            <v>BAGVADAR</v>
          </cell>
          <cell r="C11" t="str">
            <v>KHAMBHODAR</v>
          </cell>
          <cell r="D11" t="str">
            <v>AGD</v>
          </cell>
          <cell r="E11" t="str">
            <v>LT</v>
          </cell>
          <cell r="F11">
            <v>7.69</v>
          </cell>
          <cell r="G11">
            <v>7.64</v>
          </cell>
          <cell r="H11">
            <v>0.45862913096695229</v>
          </cell>
        </row>
        <row r="12">
          <cell r="B12" t="str">
            <v>BAGVADAR</v>
          </cell>
          <cell r="C12" t="str">
            <v>KUNVADAR(OLD BHOMIYAV</v>
          </cell>
          <cell r="D12" t="str">
            <v>AGD</v>
          </cell>
          <cell r="E12" t="str">
            <v>LT</v>
          </cell>
          <cell r="F12">
            <v>12.95</v>
          </cell>
          <cell r="G12">
            <v>-4</v>
          </cell>
          <cell r="H12">
            <v>0.10956039837224245</v>
          </cell>
        </row>
        <row r="13">
          <cell r="B13" t="str">
            <v>BAGVADAR</v>
          </cell>
          <cell r="C13" t="str">
            <v>MODHWADA</v>
          </cell>
          <cell r="D13" t="str">
            <v>AGD</v>
          </cell>
          <cell r="E13" t="str">
            <v>LT</v>
          </cell>
          <cell r="F13">
            <v>10.220000000000001</v>
          </cell>
          <cell r="G13">
            <v>-13.72</v>
          </cell>
          <cell r="H13">
            <v>-0.53583664729275005</v>
          </cell>
        </row>
        <row r="14">
          <cell r="B14" t="str">
            <v>BAGVADAR</v>
          </cell>
          <cell r="C14" t="str">
            <v>BHARWADA</v>
          </cell>
          <cell r="D14" t="str">
            <v>AGD</v>
          </cell>
          <cell r="E14" t="str">
            <v>LT</v>
          </cell>
          <cell r="F14">
            <v>5.0599999999999996</v>
          </cell>
          <cell r="G14">
            <v>6.07</v>
          </cell>
          <cell r="H14">
            <v>0.11797262059973924</v>
          </cell>
        </row>
        <row r="15">
          <cell r="B15" t="str">
            <v>BAGVADAR</v>
          </cell>
          <cell r="C15" t="str">
            <v>FATANA(OLD ADVANA)</v>
          </cell>
          <cell r="D15" t="str">
            <v>AGD</v>
          </cell>
          <cell r="E15" t="str">
            <v>LT</v>
          </cell>
          <cell r="F15">
            <v>8.74</v>
          </cell>
          <cell r="G15">
            <v>-10.53</v>
          </cell>
          <cell r="H15">
            <v>-0.72556426039917921</v>
          </cell>
        </row>
        <row r="16">
          <cell r="B16" t="str">
            <v>BAGVADAR</v>
          </cell>
          <cell r="C16" t="str">
            <v>KINDARKHEDA</v>
          </cell>
          <cell r="D16" t="str">
            <v>AGD</v>
          </cell>
          <cell r="E16" t="str">
            <v>LT</v>
          </cell>
          <cell r="F16">
            <v>7.26</v>
          </cell>
          <cell r="G16">
            <v>24.1</v>
          </cell>
          <cell r="H16">
            <v>-6.3737922705314004E-2</v>
          </cell>
        </row>
        <row r="17">
          <cell r="B17" t="str">
            <v>BAGVADAR</v>
          </cell>
          <cell r="C17" t="str">
            <v>SODHANA</v>
          </cell>
          <cell r="D17" t="str">
            <v>AGD</v>
          </cell>
          <cell r="E17" t="str">
            <v>LT</v>
          </cell>
          <cell r="F17">
            <v>5.41</v>
          </cell>
          <cell r="G17">
            <v>-36.04</v>
          </cell>
          <cell r="H17">
            <v>0.13090637398876695</v>
          </cell>
        </row>
        <row r="18">
          <cell r="B18" t="str">
            <v>BAGVADAR</v>
          </cell>
          <cell r="C18" t="str">
            <v>BHETAKADI</v>
          </cell>
          <cell r="D18" t="str">
            <v>AGD</v>
          </cell>
          <cell r="E18" t="str">
            <v>LT</v>
          </cell>
          <cell r="F18">
            <v>5.19</v>
          </cell>
          <cell r="G18">
            <v>-49.48</v>
          </cell>
          <cell r="H18">
            <v>-0.15771657364717301</v>
          </cell>
        </row>
        <row r="19">
          <cell r="B19" t="str">
            <v>BAGVADAR</v>
          </cell>
          <cell r="C19" t="str">
            <v>SIMAR</v>
          </cell>
          <cell r="D19" t="str">
            <v>AGD</v>
          </cell>
          <cell r="E19" t="str">
            <v>LT</v>
          </cell>
          <cell r="F19">
            <v>11.31</v>
          </cell>
          <cell r="G19">
            <v>44.53</v>
          </cell>
          <cell r="H19">
            <v>0.36687741482262032</v>
          </cell>
        </row>
        <row r="20">
          <cell r="B20" t="str">
            <v>BAGVADAR</v>
          </cell>
          <cell r="C20" t="str">
            <v>ZARERA</v>
          </cell>
          <cell r="D20" t="str">
            <v>AGD</v>
          </cell>
          <cell r="E20" t="str">
            <v>LT</v>
          </cell>
          <cell r="F20">
            <v>6.72</v>
          </cell>
          <cell r="G20">
            <v>-25.72</v>
          </cell>
          <cell r="H20">
            <v>-0.49235066962451729</v>
          </cell>
        </row>
        <row r="21">
          <cell r="B21" t="str">
            <v>BAGVADAR</v>
          </cell>
          <cell r="C21" t="str">
            <v>DHROKAL</v>
          </cell>
          <cell r="D21" t="str">
            <v>AGD</v>
          </cell>
          <cell r="E21" t="str">
            <v>LT</v>
          </cell>
          <cell r="F21">
            <v>6.98</v>
          </cell>
          <cell r="G21">
            <v>0</v>
          </cell>
          <cell r="H21">
            <v>0</v>
          </cell>
        </row>
        <row r="22">
          <cell r="B22" t="str">
            <v>BAGVADAR</v>
          </cell>
          <cell r="C22" t="str">
            <v>DEGAM</v>
          </cell>
          <cell r="D22" t="str">
            <v>AGD</v>
          </cell>
          <cell r="E22" t="str">
            <v>LT</v>
          </cell>
          <cell r="F22">
            <v>15.07</v>
          </cell>
          <cell r="G22">
            <v>-8.58</v>
          </cell>
          <cell r="H22">
            <v>0.29585892406973008</v>
          </cell>
        </row>
        <row r="23">
          <cell r="B23" t="str">
            <v>BAGVADAR</v>
          </cell>
          <cell r="C23" t="str">
            <v>PANDAVADAR</v>
          </cell>
          <cell r="D23" t="str">
            <v>AGD</v>
          </cell>
          <cell r="E23" t="str">
            <v>LT</v>
          </cell>
          <cell r="F23">
            <v>5.15</v>
          </cell>
          <cell r="G23">
            <v>36.619999999999997</v>
          </cell>
          <cell r="H23">
            <v>0.40878907149104637</v>
          </cell>
        </row>
        <row r="24">
          <cell r="B24" t="str">
            <v>BAGVADAR</v>
          </cell>
          <cell r="C24" t="str">
            <v>VADALA</v>
          </cell>
          <cell r="D24" t="str">
            <v>AGD</v>
          </cell>
          <cell r="E24" t="str">
            <v>LT</v>
          </cell>
          <cell r="F24">
            <v>7.39</v>
          </cell>
          <cell r="G24">
            <v>-55.68</v>
          </cell>
          <cell r="H24">
            <v>-0.35279149827870077</v>
          </cell>
        </row>
        <row r="25">
          <cell r="B25" t="str">
            <v>RANAVAV</v>
          </cell>
          <cell r="C25" t="str">
            <v>KANDORNA I</v>
          </cell>
          <cell r="D25" t="str">
            <v>AGD</v>
          </cell>
          <cell r="E25" t="str">
            <v>LT</v>
          </cell>
          <cell r="F25">
            <v>12.24</v>
          </cell>
          <cell r="G25">
            <v>57.06</v>
          </cell>
          <cell r="H25">
            <v>0.58900839531269855</v>
          </cell>
        </row>
        <row r="26">
          <cell r="B26" t="str">
            <v>RANAVAV</v>
          </cell>
          <cell r="C26" t="str">
            <v>BAPODAR</v>
          </cell>
          <cell r="D26" t="str">
            <v>AGD</v>
          </cell>
          <cell r="E26" t="str">
            <v>LT</v>
          </cell>
          <cell r="F26">
            <v>10.53</v>
          </cell>
          <cell r="G26">
            <v>47.43</v>
          </cell>
          <cell r="H26">
            <v>0.3756422962846474</v>
          </cell>
        </row>
        <row r="27">
          <cell r="B27" t="str">
            <v>RANAVAV</v>
          </cell>
          <cell r="C27" t="str">
            <v>BAKHARLA</v>
          </cell>
          <cell r="D27" t="str">
            <v>AGD</v>
          </cell>
          <cell r="E27" t="str">
            <v>MX</v>
          </cell>
          <cell r="F27">
            <v>6.4</v>
          </cell>
          <cell r="G27">
            <v>74.150000000000006</v>
          </cell>
          <cell r="H27">
            <v>0.66439902147036956</v>
          </cell>
        </row>
        <row r="28">
          <cell r="B28" t="str">
            <v>RANAVAV</v>
          </cell>
          <cell r="C28" t="str">
            <v>VALOTRA</v>
          </cell>
          <cell r="D28" t="str">
            <v>AGD</v>
          </cell>
          <cell r="E28" t="str">
            <v>LT</v>
          </cell>
          <cell r="F28">
            <v>9.2200000000000006</v>
          </cell>
          <cell r="G28" t="str">
            <v>***.**</v>
          </cell>
          <cell r="H28">
            <v>-0.73215571785564104</v>
          </cell>
        </row>
        <row r="29">
          <cell r="B29" t="str">
            <v>RANAVAV</v>
          </cell>
          <cell r="C29" t="str">
            <v>YOGESHWAR PBR</v>
          </cell>
          <cell r="D29" t="str">
            <v>AGD</v>
          </cell>
          <cell r="E29" t="str">
            <v>LT</v>
          </cell>
          <cell r="F29">
            <v>10.97</v>
          </cell>
          <cell r="G29">
            <v>0</v>
          </cell>
          <cell r="H29">
            <v>0</v>
          </cell>
        </row>
        <row r="30">
          <cell r="B30" t="str">
            <v>RANAVAV</v>
          </cell>
          <cell r="C30" t="str">
            <v>KHIRASHRA</v>
          </cell>
          <cell r="D30" t="str">
            <v>AGD</v>
          </cell>
          <cell r="E30" t="str">
            <v>LT</v>
          </cell>
          <cell r="F30">
            <v>8.8800000000000008</v>
          </cell>
          <cell r="G30">
            <v>55.95</v>
          </cell>
          <cell r="H30">
            <v>0.99530915456281466</v>
          </cell>
        </row>
        <row r="31">
          <cell r="B31" t="str">
            <v>RANAVAV</v>
          </cell>
          <cell r="C31" t="str">
            <v>VADAVALA</v>
          </cell>
          <cell r="D31" t="str">
            <v>AGD</v>
          </cell>
          <cell r="E31" t="str">
            <v>LT</v>
          </cell>
          <cell r="F31">
            <v>7.09</v>
          </cell>
          <cell r="G31">
            <v>40.770000000000003</v>
          </cell>
          <cell r="H31">
            <v>-0.25209811097513585</v>
          </cell>
        </row>
        <row r="32">
          <cell r="B32" t="str">
            <v>RANAVAV</v>
          </cell>
          <cell r="C32" t="str">
            <v>THOYANA</v>
          </cell>
          <cell r="D32" t="str">
            <v>AGD</v>
          </cell>
          <cell r="E32" t="str">
            <v>LT</v>
          </cell>
          <cell r="F32">
            <v>5.78</v>
          </cell>
          <cell r="G32">
            <v>64.53</v>
          </cell>
          <cell r="H32">
            <v>0.45117537419391479</v>
          </cell>
        </row>
        <row r="33">
          <cell r="B33" t="str">
            <v>RANAVAV</v>
          </cell>
          <cell r="C33" t="str">
            <v>SUKHPUR</v>
          </cell>
          <cell r="D33" t="str">
            <v>AGD</v>
          </cell>
          <cell r="E33" t="str">
            <v>LT</v>
          </cell>
          <cell r="F33">
            <v>15.02</v>
          </cell>
          <cell r="G33">
            <v>60.41</v>
          </cell>
          <cell r="H33">
            <v>-0.39997333938957075</v>
          </cell>
        </row>
        <row r="34">
          <cell r="B34" t="str">
            <v>RANAVAV</v>
          </cell>
          <cell r="C34" t="str">
            <v>HANUMANGADH</v>
          </cell>
          <cell r="D34" t="str">
            <v>AGD</v>
          </cell>
          <cell r="E34" t="str">
            <v>LT</v>
          </cell>
          <cell r="F34">
            <v>10.58</v>
          </cell>
          <cell r="G34">
            <v>96.97</v>
          </cell>
          <cell r="H34">
            <v>0.99964632192485758</v>
          </cell>
        </row>
        <row r="35">
          <cell r="B35" t="str">
            <v>KUTIYANA</v>
          </cell>
          <cell r="C35" t="str">
            <v>BALOCH</v>
          </cell>
          <cell r="D35" t="str">
            <v>AGD</v>
          </cell>
          <cell r="E35" t="str">
            <v>LT</v>
          </cell>
          <cell r="F35">
            <v>7.57</v>
          </cell>
          <cell r="G35">
            <v>15.87</v>
          </cell>
          <cell r="H35">
            <v>-7.9738418420618781E-2</v>
          </cell>
        </row>
        <row r="36">
          <cell r="B36" t="str">
            <v>KUTIYANA</v>
          </cell>
          <cell r="C36" t="str">
            <v>CHAUTA</v>
          </cell>
          <cell r="D36" t="str">
            <v>AGD</v>
          </cell>
          <cell r="E36" t="str">
            <v>LT</v>
          </cell>
          <cell r="F36">
            <v>10.95</v>
          </cell>
          <cell r="G36">
            <v>4.84</v>
          </cell>
          <cell r="H36">
            <v>0.18591020445543421</v>
          </cell>
        </row>
        <row r="37">
          <cell r="B37" t="str">
            <v>KUTIYANA</v>
          </cell>
          <cell r="C37" t="str">
            <v>PASWARI</v>
          </cell>
          <cell r="D37" t="str">
            <v>AGD</v>
          </cell>
          <cell r="E37" t="str">
            <v>LT</v>
          </cell>
          <cell r="F37">
            <v>7.74</v>
          </cell>
          <cell r="G37">
            <v>0.33</v>
          </cell>
          <cell r="H37">
            <v>6.4562196899824467E-2</v>
          </cell>
        </row>
        <row r="38">
          <cell r="B38" t="str">
            <v>KUTIYANA</v>
          </cell>
          <cell r="C38" t="str">
            <v>MAHOBATPARA</v>
          </cell>
          <cell r="D38" t="str">
            <v>AGD</v>
          </cell>
          <cell r="E38" t="str">
            <v>LT</v>
          </cell>
          <cell r="F38">
            <v>10.29</v>
          </cell>
          <cell r="G38">
            <v>17.239999999999998</v>
          </cell>
          <cell r="H38">
            <v>-2.6832298924172208E-2</v>
          </cell>
        </row>
        <row r="39">
          <cell r="B39" t="str">
            <v>KUTIYANA</v>
          </cell>
          <cell r="C39" t="str">
            <v>AMADPARA(OLD KHAGESHR</v>
          </cell>
          <cell r="D39" t="str">
            <v>AGD</v>
          </cell>
          <cell r="E39" t="str">
            <v>LT</v>
          </cell>
          <cell r="F39">
            <v>14.17</v>
          </cell>
          <cell r="G39">
            <v>28.15</v>
          </cell>
          <cell r="H39">
            <v>0.14285468002942259</v>
          </cell>
        </row>
        <row r="40">
          <cell r="B40" t="str">
            <v>KUTIYANA</v>
          </cell>
          <cell r="C40" t="str">
            <v>SARADIYA</v>
          </cell>
          <cell r="D40" t="str">
            <v>AGD</v>
          </cell>
          <cell r="E40" t="str">
            <v>LT</v>
          </cell>
          <cell r="F40">
            <v>11.08</v>
          </cell>
          <cell r="G40">
            <v>13.2</v>
          </cell>
          <cell r="H40">
            <v>1.752807538864654E-3</v>
          </cell>
        </row>
        <row r="41">
          <cell r="B41" t="str">
            <v>KUTIYANA</v>
          </cell>
          <cell r="C41" t="str">
            <v>AMAR</v>
          </cell>
          <cell r="D41" t="str">
            <v>AGD</v>
          </cell>
          <cell r="E41" t="str">
            <v>LT</v>
          </cell>
          <cell r="F41">
            <v>5.65</v>
          </cell>
          <cell r="G41">
            <v>32.31</v>
          </cell>
          <cell r="H41">
            <v>-0.10331722872933476</v>
          </cell>
        </row>
        <row r="42">
          <cell r="B42" t="str">
            <v>KUTIYANA</v>
          </cell>
          <cell r="C42" t="str">
            <v>VADASADA</v>
          </cell>
          <cell r="D42" t="str">
            <v>AGD</v>
          </cell>
          <cell r="E42" t="str">
            <v>LT</v>
          </cell>
          <cell r="F42">
            <v>5.64</v>
          </cell>
          <cell r="G42">
            <v>0</v>
          </cell>
          <cell r="H42">
            <v>0.42906703953103337</v>
          </cell>
        </row>
        <row r="43">
          <cell r="B43" t="str">
            <v>KUTIYANA</v>
          </cell>
          <cell r="C43" t="str">
            <v>MALANKA</v>
          </cell>
          <cell r="D43" t="str">
            <v>AGD</v>
          </cell>
          <cell r="E43" t="str">
            <v>LT</v>
          </cell>
          <cell r="F43">
            <v>6.78</v>
          </cell>
          <cell r="G43">
            <v>0</v>
          </cell>
          <cell r="H43">
            <v>-1.0281404282513888E-2</v>
          </cell>
        </row>
        <row r="44">
          <cell r="B44" t="str">
            <v>KUTIYANA</v>
          </cell>
          <cell r="C44" t="str">
            <v>TIMBI NES</v>
          </cell>
          <cell r="D44" t="str">
            <v>AGD</v>
          </cell>
          <cell r="E44" t="str">
            <v>LT</v>
          </cell>
          <cell r="F44">
            <v>10.75</v>
          </cell>
          <cell r="G44">
            <v>47.4</v>
          </cell>
          <cell r="H44">
            <v>0.30546234367126301</v>
          </cell>
        </row>
        <row r="45">
          <cell r="B45" t="str">
            <v>KUTIYANA</v>
          </cell>
          <cell r="C45" t="str">
            <v>DEVDA</v>
          </cell>
          <cell r="D45" t="str">
            <v>AGD</v>
          </cell>
          <cell r="E45" t="str">
            <v>LT</v>
          </cell>
          <cell r="F45">
            <v>7.71</v>
          </cell>
          <cell r="G45">
            <v>-8.19</v>
          </cell>
          <cell r="H45">
            <v>0.18005829807240245</v>
          </cell>
        </row>
        <row r="46">
          <cell r="B46" t="str">
            <v>KUTIYANA</v>
          </cell>
          <cell r="C46" t="str">
            <v>SHIVA</v>
          </cell>
          <cell r="D46" t="str">
            <v>AGD</v>
          </cell>
          <cell r="E46" t="str">
            <v>LT</v>
          </cell>
          <cell r="F46">
            <v>6.51</v>
          </cell>
          <cell r="G46">
            <v>0</v>
          </cell>
          <cell r="H46">
            <v>0</v>
          </cell>
        </row>
        <row r="47">
          <cell r="B47" t="str">
            <v>BANTWA</v>
          </cell>
          <cell r="C47" t="str">
            <v>KHAGESHRI</v>
          </cell>
          <cell r="D47" t="str">
            <v>AGD</v>
          </cell>
          <cell r="E47" t="str">
            <v>LT</v>
          </cell>
          <cell r="F47">
            <v>8.56</v>
          </cell>
          <cell r="G47">
            <v>0</v>
          </cell>
          <cell r="H47">
            <v>0</v>
          </cell>
        </row>
        <row r="48">
          <cell r="B48" t="str">
            <v>BANTWA</v>
          </cell>
          <cell r="C48" t="str">
            <v>KHODIYAR</v>
          </cell>
          <cell r="D48" t="str">
            <v>AGD</v>
          </cell>
          <cell r="E48" t="str">
            <v>LT</v>
          </cell>
          <cell r="F48">
            <v>8.56</v>
          </cell>
          <cell r="G48">
            <v>0</v>
          </cell>
          <cell r="H48">
            <v>0</v>
          </cell>
        </row>
        <row r="49">
          <cell r="B49" t="str">
            <v>BANTWA</v>
          </cell>
          <cell r="C49" t="str">
            <v>DEVDA</v>
          </cell>
          <cell r="D49" t="str">
            <v>AGD</v>
          </cell>
          <cell r="E49" t="str">
            <v>LT</v>
          </cell>
          <cell r="F49">
            <v>8.56</v>
          </cell>
          <cell r="G49">
            <v>0</v>
          </cell>
          <cell r="H49">
            <v>0</v>
          </cell>
        </row>
        <row r="50">
          <cell r="B50" t="str">
            <v>BANTWA</v>
          </cell>
          <cell r="C50" t="str">
            <v>KHAKHAVI</v>
          </cell>
          <cell r="D50" t="str">
            <v>AGD</v>
          </cell>
          <cell r="E50" t="str">
            <v>LT</v>
          </cell>
          <cell r="F50">
            <v>6.21</v>
          </cell>
          <cell r="G50">
            <v>0.97</v>
          </cell>
          <cell r="H50">
            <v>-1.2011794474146023</v>
          </cell>
        </row>
        <row r="51">
          <cell r="B51" t="str">
            <v>BANTWA</v>
          </cell>
          <cell r="C51" t="str">
            <v>BURI</v>
          </cell>
          <cell r="D51" t="str">
            <v>AGD</v>
          </cell>
          <cell r="E51" t="str">
            <v>LT</v>
          </cell>
          <cell r="F51">
            <v>5.7</v>
          </cell>
          <cell r="G51">
            <v>-9.3699999999999992</v>
          </cell>
          <cell r="H51">
            <v>-0.24225268176400477</v>
          </cell>
        </row>
        <row r="52">
          <cell r="B52" t="str">
            <v>BANTWA</v>
          </cell>
          <cell r="C52" t="str">
            <v>KODVAV</v>
          </cell>
          <cell r="D52" t="str">
            <v>AGD</v>
          </cell>
          <cell r="E52" t="str">
            <v>LT</v>
          </cell>
          <cell r="F52">
            <v>6.97</v>
          </cell>
          <cell r="G52">
            <v>6.94</v>
          </cell>
          <cell r="H52">
            <v>0.31679152707800257</v>
          </cell>
        </row>
        <row r="53">
          <cell r="B53" t="str">
            <v>BANTWA</v>
          </cell>
          <cell r="C53" t="str">
            <v>KADEGI</v>
          </cell>
          <cell r="D53" t="str">
            <v>AGD</v>
          </cell>
          <cell r="E53" t="str">
            <v>LT</v>
          </cell>
          <cell r="F53">
            <v>7.87</v>
          </cell>
          <cell r="G53">
            <v>7.36</v>
          </cell>
          <cell r="H53">
            <v>0.15164954672512085</v>
          </cell>
        </row>
        <row r="54">
          <cell r="B54" t="str">
            <v>BANTWA</v>
          </cell>
          <cell r="C54" t="str">
            <v>SITANA</v>
          </cell>
          <cell r="D54" t="str">
            <v>AGD</v>
          </cell>
          <cell r="E54" t="str">
            <v>LT</v>
          </cell>
          <cell r="F54">
            <v>11.17</v>
          </cell>
          <cell r="G54">
            <v>-1.86</v>
          </cell>
          <cell r="H54">
            <v>-0.14635850236448197</v>
          </cell>
        </row>
        <row r="55">
          <cell r="B55" t="str">
            <v>BANTWA</v>
          </cell>
          <cell r="C55" t="str">
            <v>VADA</v>
          </cell>
          <cell r="D55" t="str">
            <v>AGD</v>
          </cell>
          <cell r="E55" t="str">
            <v>LT</v>
          </cell>
          <cell r="F55">
            <v>6.66</v>
          </cell>
          <cell r="G55">
            <v>10.7</v>
          </cell>
          <cell r="H55">
            <v>2.3234024516747907E-2</v>
          </cell>
        </row>
        <row r="56">
          <cell r="B56" t="str">
            <v>BANTWA</v>
          </cell>
          <cell r="C56" t="str">
            <v>NAKARA</v>
          </cell>
          <cell r="D56" t="str">
            <v>AGD</v>
          </cell>
          <cell r="E56" t="str">
            <v>MX</v>
          </cell>
          <cell r="F56">
            <v>6.77</v>
          </cell>
          <cell r="G56">
            <v>-18.25</v>
          </cell>
          <cell r="H56">
            <v>-0.64789661319073089</v>
          </cell>
        </row>
        <row r="57">
          <cell r="B57" t="str">
            <v>COASTAL</v>
          </cell>
          <cell r="C57" t="str">
            <v>KHAPAT (OLD BAGVADAR)</v>
          </cell>
          <cell r="D57" t="str">
            <v>AGD</v>
          </cell>
          <cell r="E57" t="str">
            <v>LT</v>
          </cell>
          <cell r="F57">
            <v>5.84</v>
          </cell>
          <cell r="G57">
            <v>35.11</v>
          </cell>
          <cell r="H57">
            <v>-0.10308678307501144</v>
          </cell>
        </row>
        <row r="58">
          <cell r="B58" t="str">
            <v>COASTAL</v>
          </cell>
          <cell r="C58" t="str">
            <v>KUCHHADI</v>
          </cell>
          <cell r="D58" t="str">
            <v>AGD</v>
          </cell>
          <cell r="E58" t="str">
            <v>LT</v>
          </cell>
          <cell r="F58">
            <v>5.59</v>
          </cell>
          <cell r="G58">
            <v>-4.9800000000000004</v>
          </cell>
          <cell r="H58">
            <v>-1.0231118631991449</v>
          </cell>
        </row>
        <row r="59">
          <cell r="B59" t="str">
            <v>COASTAL</v>
          </cell>
          <cell r="C59" t="str">
            <v>RINAVADA</v>
          </cell>
          <cell r="D59" t="str">
            <v>AGD</v>
          </cell>
          <cell r="E59" t="str">
            <v>LT</v>
          </cell>
          <cell r="F59">
            <v>17.16</v>
          </cell>
          <cell r="G59">
            <v>100</v>
          </cell>
          <cell r="H59">
            <v>1</v>
          </cell>
        </row>
        <row r="60">
          <cell r="B60" t="str">
            <v>COASTAL</v>
          </cell>
          <cell r="C60" t="str">
            <v>ODDAR</v>
          </cell>
          <cell r="D60" t="str">
            <v>AGD</v>
          </cell>
          <cell r="E60" t="str">
            <v>LT</v>
          </cell>
          <cell r="F60">
            <v>6.06</v>
          </cell>
          <cell r="G60">
            <v>57</v>
          </cell>
          <cell r="H60">
            <v>0.15344894777864379</v>
          </cell>
        </row>
        <row r="61">
          <cell r="B61" t="str">
            <v>COASTAL</v>
          </cell>
          <cell r="C61" t="str">
            <v>RATIYA</v>
          </cell>
          <cell r="D61" t="str">
            <v>AGD</v>
          </cell>
          <cell r="E61" t="str">
            <v>LT</v>
          </cell>
          <cell r="F61">
            <v>6.33</v>
          </cell>
          <cell r="G61">
            <v>49.09</v>
          </cell>
          <cell r="H61">
            <v>0.53695586457073763</v>
          </cell>
        </row>
        <row r="62">
          <cell r="B62" t="str">
            <v>COASTAL</v>
          </cell>
          <cell r="C62" t="str">
            <v>HATHIYANI</v>
          </cell>
          <cell r="D62" t="str">
            <v>AGD</v>
          </cell>
          <cell r="E62" t="str">
            <v>LT</v>
          </cell>
          <cell r="F62">
            <v>5.55</v>
          </cell>
          <cell r="G62">
            <v>60.87</v>
          </cell>
          <cell r="H62">
            <v>0.36235029940119762</v>
          </cell>
        </row>
        <row r="63">
          <cell r="B63" t="str">
            <v>COASTAL</v>
          </cell>
          <cell r="C63" t="str">
            <v>RATADI</v>
          </cell>
          <cell r="D63" t="str">
            <v>AGD</v>
          </cell>
          <cell r="E63" t="str">
            <v>LT</v>
          </cell>
          <cell r="F63">
            <v>6.66</v>
          </cell>
          <cell r="G63">
            <v>20.03</v>
          </cell>
          <cell r="H63">
            <v>8.9862788144895719E-2</v>
          </cell>
        </row>
        <row r="64">
          <cell r="B64" t="str">
            <v>COASTAL</v>
          </cell>
          <cell r="C64" t="str">
            <v>MIYANI</v>
          </cell>
          <cell r="D64" t="str">
            <v>AGD</v>
          </cell>
          <cell r="E64" t="str">
            <v>LT</v>
          </cell>
          <cell r="F64">
            <v>8.69</v>
          </cell>
          <cell r="G64">
            <v>-48.83</v>
          </cell>
          <cell r="H64">
            <v>-0.34875970664365835</v>
          </cell>
        </row>
        <row r="65">
          <cell r="B65" t="str">
            <v>KSD-T</v>
          </cell>
          <cell r="C65" t="str">
            <v>KOYLANA</v>
          </cell>
          <cell r="D65" t="str">
            <v>AGD</v>
          </cell>
          <cell r="E65" t="str">
            <v>LT</v>
          </cell>
          <cell r="F65">
            <v>3.52</v>
          </cell>
          <cell r="G65">
            <v>31.04</v>
          </cell>
          <cell r="H65">
            <v>8.5016025641025644E-2</v>
          </cell>
        </row>
        <row r="66">
          <cell r="B66" t="str">
            <v>KSD-T</v>
          </cell>
          <cell r="C66" t="str">
            <v>KEVADRA(AG.DOM.)</v>
          </cell>
          <cell r="D66" t="str">
            <v>AGD</v>
          </cell>
          <cell r="E66" t="str">
            <v>LT</v>
          </cell>
          <cell r="F66">
            <v>9.81</v>
          </cell>
          <cell r="G66">
            <v>18.809999999999999</v>
          </cell>
          <cell r="H66">
            <v>0.31954822256384591</v>
          </cell>
        </row>
        <row r="67">
          <cell r="B67" t="str">
            <v>KSD-R-1</v>
          </cell>
          <cell r="C67" t="str">
            <v>BADODAR(AG.DOM.)</v>
          </cell>
          <cell r="D67" t="str">
            <v>AGD</v>
          </cell>
          <cell r="E67" t="str">
            <v>LT</v>
          </cell>
          <cell r="F67">
            <v>8.83</v>
          </cell>
          <cell r="G67">
            <v>33.72</v>
          </cell>
          <cell r="H67">
            <v>0.4047601825228907</v>
          </cell>
        </row>
        <row r="68">
          <cell r="B68" t="str">
            <v>KSD-R-1</v>
          </cell>
          <cell r="C68" t="str">
            <v>JUTHAL</v>
          </cell>
          <cell r="D68" t="str">
            <v>AGD</v>
          </cell>
          <cell r="E68" t="str">
            <v>LT</v>
          </cell>
          <cell r="F68">
            <v>5.75</v>
          </cell>
          <cell r="G68">
            <v>-4.2</v>
          </cell>
          <cell r="H68">
            <v>-0.35014556040756917</v>
          </cell>
        </row>
        <row r="69">
          <cell r="B69" t="str">
            <v>KSD-R-1</v>
          </cell>
          <cell r="C69" t="str">
            <v>KALAVAN/CHOTILIVIDI</v>
          </cell>
          <cell r="D69" t="str">
            <v>AGD</v>
          </cell>
          <cell r="E69" t="str">
            <v>LT</v>
          </cell>
          <cell r="F69">
            <v>9.69</v>
          </cell>
          <cell r="G69">
            <v>38.96</v>
          </cell>
          <cell r="H69">
            <v>-4.2111695906432747</v>
          </cell>
        </row>
        <row r="70">
          <cell r="B70" t="str">
            <v>KSD-R-1</v>
          </cell>
          <cell r="C70" t="str">
            <v>PANIDHRA/REVADRA</v>
          </cell>
          <cell r="D70" t="str">
            <v>AGD</v>
          </cell>
          <cell r="E70" t="str">
            <v>LT</v>
          </cell>
          <cell r="F70">
            <v>4.25</v>
          </cell>
          <cell r="G70">
            <v>5.99</v>
          </cell>
          <cell r="H70">
            <v>0.32478328877588536</v>
          </cell>
        </row>
        <row r="71">
          <cell r="B71" t="str">
            <v>KSD-R-1</v>
          </cell>
          <cell r="C71" t="str">
            <v>GELANA(AG.DOM.)</v>
          </cell>
          <cell r="D71" t="str">
            <v>AGD</v>
          </cell>
          <cell r="E71" t="str">
            <v>LT</v>
          </cell>
          <cell r="F71">
            <v>3.93</v>
          </cell>
          <cell r="G71">
            <v>20.63</v>
          </cell>
          <cell r="H71">
            <v>-0.10352584380240813</v>
          </cell>
        </row>
        <row r="72">
          <cell r="B72" t="str">
            <v>KSD-R-1</v>
          </cell>
          <cell r="C72" t="str">
            <v>ASHRAM</v>
          </cell>
          <cell r="D72" t="str">
            <v>AGD</v>
          </cell>
          <cell r="E72" t="str">
            <v>LT</v>
          </cell>
          <cell r="F72">
            <v>8.1999999999999993</v>
          </cell>
          <cell r="G72">
            <v>-2.66</v>
          </cell>
          <cell r="H72">
            <v>-0.26609477336240384</v>
          </cell>
        </row>
        <row r="73">
          <cell r="B73" t="str">
            <v>KSD-R-1</v>
          </cell>
          <cell r="C73" t="str">
            <v>SWAMI</v>
          </cell>
          <cell r="D73" t="str">
            <v>AGD</v>
          </cell>
          <cell r="E73" t="str">
            <v>LT</v>
          </cell>
          <cell r="F73">
            <v>3.92</v>
          </cell>
          <cell r="G73">
            <v>55.75</v>
          </cell>
          <cell r="H73">
            <v>-2.0400638800166644</v>
          </cell>
        </row>
        <row r="74">
          <cell r="B74" t="str">
            <v>KSD-R-1</v>
          </cell>
          <cell r="C74" t="str">
            <v>PRANSLI</v>
          </cell>
          <cell r="D74" t="str">
            <v>AGD</v>
          </cell>
          <cell r="E74" t="str">
            <v>LT</v>
          </cell>
          <cell r="F74">
            <v>9.42</v>
          </cell>
          <cell r="G74">
            <v>0.89</v>
          </cell>
          <cell r="H74">
            <v>0.46703299776286356</v>
          </cell>
        </row>
        <row r="75">
          <cell r="B75" t="str">
            <v>KSD-R-1</v>
          </cell>
          <cell r="C75" t="str">
            <v>SHERGADH</v>
          </cell>
          <cell r="D75" t="str">
            <v>AGD</v>
          </cell>
          <cell r="F75">
            <v>6.97</v>
          </cell>
          <cell r="G75">
            <v>31.19</v>
          </cell>
          <cell r="H75">
            <v>0.48310996563573883</v>
          </cell>
        </row>
        <row r="76">
          <cell r="B76" t="str">
            <v>KSD-R-1</v>
          </cell>
          <cell r="C76" t="str">
            <v>AMBALA</v>
          </cell>
          <cell r="D76" t="str">
            <v>AGD</v>
          </cell>
          <cell r="E76" t="str">
            <v>JGY</v>
          </cell>
          <cell r="F76">
            <v>3.78</v>
          </cell>
          <cell r="G76">
            <v>23.43</v>
          </cell>
          <cell r="H76">
            <v>-0.13368055555555555</v>
          </cell>
        </row>
        <row r="77">
          <cell r="B77" t="str">
            <v>KSD-R-1</v>
          </cell>
          <cell r="C77" t="str">
            <v>CHITRI</v>
          </cell>
          <cell r="D77" t="str">
            <v>AGD</v>
          </cell>
          <cell r="E77" t="str">
            <v>JGY</v>
          </cell>
          <cell r="F77">
            <v>10.88</v>
          </cell>
          <cell r="G77">
            <v>13.49</v>
          </cell>
          <cell r="H77">
            <v>0.44085833333333335</v>
          </cell>
        </row>
        <row r="78">
          <cell r="B78" t="str">
            <v>KSD-R-1</v>
          </cell>
          <cell r="C78" t="str">
            <v>RANGPUR</v>
          </cell>
          <cell r="D78" t="str">
            <v>AGD</v>
          </cell>
          <cell r="E78" t="str">
            <v>JGY</v>
          </cell>
          <cell r="F78">
            <v>9.2799999999999994</v>
          </cell>
          <cell r="G78">
            <v>-52.39</v>
          </cell>
          <cell r="H78">
            <v>-0.39123868778280541</v>
          </cell>
        </row>
        <row r="79">
          <cell r="B79" t="str">
            <v>KSD-R-1</v>
          </cell>
          <cell r="C79" t="str">
            <v>NONJANVAV</v>
          </cell>
          <cell r="D79" t="str">
            <v>AGD</v>
          </cell>
          <cell r="E79" t="str">
            <v>JGY</v>
          </cell>
          <cell r="F79">
            <v>5.98</v>
          </cell>
          <cell r="G79">
            <v>59.25</v>
          </cell>
          <cell r="H79">
            <v>0.62527484143763212</v>
          </cell>
        </row>
        <row r="80">
          <cell r="B80" t="str">
            <v>KSD-R-1</v>
          </cell>
          <cell r="C80" t="str">
            <v>AVANIYA</v>
          </cell>
          <cell r="D80" t="str">
            <v>AGD</v>
          </cell>
          <cell r="E80" t="str">
            <v>JGY</v>
          </cell>
          <cell r="F80">
            <v>6.41</v>
          </cell>
          <cell r="G80">
            <v>40.409999999999997</v>
          </cell>
          <cell r="H80">
            <v>-9.4380341880341875E-2</v>
          </cell>
        </row>
        <row r="81">
          <cell r="B81" t="str">
            <v>KSD-R-1</v>
          </cell>
          <cell r="C81" t="str">
            <v>SIMROLI</v>
          </cell>
          <cell r="D81" t="str">
            <v>AGD</v>
          </cell>
          <cell r="F81">
            <v>7</v>
          </cell>
          <cell r="G81">
            <v>0</v>
          </cell>
          <cell r="H81">
            <v>0</v>
          </cell>
        </row>
        <row r="82">
          <cell r="B82" t="str">
            <v>KSD-R-1</v>
          </cell>
          <cell r="C82" t="str">
            <v>GATRAL</v>
          </cell>
          <cell r="D82" t="str">
            <v>AGD</v>
          </cell>
          <cell r="F82">
            <v>5</v>
          </cell>
          <cell r="G82">
            <v>0</v>
          </cell>
          <cell r="H82">
            <v>0</v>
          </cell>
        </row>
        <row r="83">
          <cell r="B83" t="str">
            <v>MALIYA</v>
          </cell>
          <cell r="C83" t="str">
            <v>AMRAPUR</v>
          </cell>
          <cell r="D83" t="str">
            <v>AGD</v>
          </cell>
          <cell r="F83">
            <v>10.62</v>
          </cell>
          <cell r="G83">
            <v>14.7</v>
          </cell>
          <cell r="H83">
            <v>0.25683668076109939</v>
          </cell>
        </row>
        <row r="84">
          <cell r="B84" t="str">
            <v>MALIYA</v>
          </cell>
          <cell r="C84" t="str">
            <v>BHANDURI</v>
          </cell>
          <cell r="D84" t="str">
            <v>AGD</v>
          </cell>
          <cell r="F84">
            <v>5.37</v>
          </cell>
          <cell r="G84">
            <v>-6.61</v>
          </cell>
          <cell r="H84">
            <v>1.6298913043478261E-2</v>
          </cell>
        </row>
        <row r="85">
          <cell r="B85" t="str">
            <v>MALIYA</v>
          </cell>
          <cell r="C85" t="str">
            <v>VIRDI</v>
          </cell>
          <cell r="D85" t="str">
            <v>AGD</v>
          </cell>
          <cell r="F85">
            <v>8.6199999999999992</v>
          </cell>
          <cell r="G85">
            <v>16.72</v>
          </cell>
          <cell r="H85">
            <v>5.6505028735632186E-2</v>
          </cell>
        </row>
        <row r="86">
          <cell r="B86" t="str">
            <v>MALIYA</v>
          </cell>
          <cell r="C86" t="str">
            <v>KADAYA</v>
          </cell>
          <cell r="D86" t="str">
            <v>AGD</v>
          </cell>
          <cell r="F86">
            <v>7.58</v>
          </cell>
          <cell r="G86">
            <v>15.42</v>
          </cell>
          <cell r="H86">
            <v>0.45370736086175945</v>
          </cell>
        </row>
        <row r="87">
          <cell r="B87" t="str">
            <v>MALIYA</v>
          </cell>
          <cell r="C87" t="str">
            <v>DHAVANTARI</v>
          </cell>
          <cell r="D87" t="str">
            <v>AGD</v>
          </cell>
          <cell r="F87">
            <v>10.39</v>
          </cell>
          <cell r="G87">
            <v>33.32</v>
          </cell>
          <cell r="H87">
            <v>0.42058355437665784</v>
          </cell>
        </row>
        <row r="88">
          <cell r="B88" t="str">
            <v>MALIYA</v>
          </cell>
          <cell r="C88" t="str">
            <v>CHULDI</v>
          </cell>
          <cell r="D88" t="str">
            <v>AGD</v>
          </cell>
          <cell r="F88">
            <v>4.9800000000000004</v>
          </cell>
          <cell r="G88">
            <v>-45.35</v>
          </cell>
          <cell r="H88">
            <v>0.46180056980056983</v>
          </cell>
        </row>
        <row r="89">
          <cell r="B89" t="str">
            <v>MALIYA</v>
          </cell>
          <cell r="C89" t="str">
            <v>DUDHALA</v>
          </cell>
          <cell r="D89" t="str">
            <v>AGD</v>
          </cell>
          <cell r="F89">
            <v>7.04</v>
          </cell>
          <cell r="G89">
            <v>37.979999999999997</v>
          </cell>
          <cell r="H89">
            <v>0.72354021385402134</v>
          </cell>
        </row>
        <row r="90">
          <cell r="B90" t="str">
            <v>KSD-R-2</v>
          </cell>
          <cell r="C90" t="str">
            <v>PIPALI</v>
          </cell>
          <cell r="D90" t="str">
            <v>AGD</v>
          </cell>
          <cell r="F90">
            <v>7.56</v>
          </cell>
          <cell r="G90">
            <v>15.16</v>
          </cell>
          <cell r="H90">
            <v>0.35084143115485417</v>
          </cell>
        </row>
        <row r="91">
          <cell r="B91" t="str">
            <v>KSD-R-2</v>
          </cell>
          <cell r="C91" t="str">
            <v>AGATRAY</v>
          </cell>
          <cell r="D91" t="str">
            <v>AGD</v>
          </cell>
          <cell r="F91">
            <v>6.51</v>
          </cell>
          <cell r="G91">
            <v>33.08</v>
          </cell>
          <cell r="H91">
            <v>0.281245352238362</v>
          </cell>
        </row>
        <row r="92">
          <cell r="B92" t="str">
            <v>KSD-R-2</v>
          </cell>
          <cell r="C92" t="str">
            <v>GHANSARI</v>
          </cell>
          <cell r="D92" t="str">
            <v>AGD</v>
          </cell>
          <cell r="F92">
            <v>9.59</v>
          </cell>
          <cell r="G92">
            <v>27.8</v>
          </cell>
          <cell r="H92">
            <v>0.32544801917906196</v>
          </cell>
        </row>
        <row r="93">
          <cell r="B93" t="str">
            <v>KSD-R-2</v>
          </cell>
          <cell r="C93" t="str">
            <v>MANGALPUR(AG.DOM.)</v>
          </cell>
          <cell r="D93" t="str">
            <v>AGD</v>
          </cell>
          <cell r="F93">
            <v>8.48</v>
          </cell>
          <cell r="G93">
            <v>49.15</v>
          </cell>
          <cell r="H93">
            <v>0.24443844889750069</v>
          </cell>
        </row>
        <row r="94">
          <cell r="B94" t="str">
            <v>KSD-R-2</v>
          </cell>
          <cell r="C94" t="str">
            <v>AMARNATH</v>
          </cell>
          <cell r="D94" t="str">
            <v>AGD</v>
          </cell>
          <cell r="F94">
            <v>7.25</v>
          </cell>
          <cell r="G94">
            <v>28.03</v>
          </cell>
          <cell r="H94">
            <v>3.1702521397177885E-2</v>
          </cell>
        </row>
        <row r="95">
          <cell r="B95" t="str">
            <v>KSD-R-2</v>
          </cell>
          <cell r="C95" t="str">
            <v>CHANDIGADH</v>
          </cell>
          <cell r="D95" t="str">
            <v>AGD</v>
          </cell>
          <cell r="F95">
            <v>5.81</v>
          </cell>
          <cell r="G95">
            <v>23.84</v>
          </cell>
          <cell r="H95">
            <v>0.19355179983601789</v>
          </cell>
        </row>
        <row r="96">
          <cell r="B96" t="str">
            <v>KSD-R-2</v>
          </cell>
          <cell r="C96" t="str">
            <v>YOGESHWAR(AG.DOM.)</v>
          </cell>
          <cell r="D96" t="str">
            <v>AGD</v>
          </cell>
          <cell r="F96">
            <v>4.78</v>
          </cell>
          <cell r="G96">
            <v>17.28</v>
          </cell>
          <cell r="H96">
            <v>0.42519693335346859</v>
          </cell>
        </row>
        <row r="97">
          <cell r="B97" t="str">
            <v>KSD-R-2</v>
          </cell>
          <cell r="C97" t="str">
            <v>SARSALI</v>
          </cell>
          <cell r="D97" t="str">
            <v>AGD</v>
          </cell>
          <cell r="F97">
            <v>4.28</v>
          </cell>
          <cell r="G97">
            <v>35.18</v>
          </cell>
          <cell r="H97">
            <v>0.18653361344537814</v>
          </cell>
        </row>
        <row r="98">
          <cell r="B98" t="str">
            <v>KSD-R-2</v>
          </cell>
          <cell r="C98" t="str">
            <v>KHAMIDANA</v>
          </cell>
          <cell r="D98" t="str">
            <v>AGD</v>
          </cell>
          <cell r="F98">
            <v>5.21</v>
          </cell>
          <cell r="G98">
            <v>24.12</v>
          </cell>
          <cell r="H98">
            <v>0.3159253875968992</v>
          </cell>
        </row>
        <row r="99">
          <cell r="B99" t="str">
            <v>KSD-R-2</v>
          </cell>
          <cell r="C99" t="str">
            <v>NUNARDA</v>
          </cell>
          <cell r="D99" t="str">
            <v>AGD</v>
          </cell>
          <cell r="F99">
            <v>7.39</v>
          </cell>
          <cell r="G99">
            <v>18.07</v>
          </cell>
          <cell r="H99">
            <v>0.14175238095238096</v>
          </cell>
        </row>
        <row r="100">
          <cell r="B100" t="str">
            <v>KSD-R-2</v>
          </cell>
          <cell r="C100" t="str">
            <v>AKHODAR</v>
          </cell>
          <cell r="D100" t="str">
            <v>AGD</v>
          </cell>
          <cell r="F100">
            <v>5.28</v>
          </cell>
          <cell r="G100">
            <v>46.61</v>
          </cell>
          <cell r="H100">
            <v>0.32285714285714284</v>
          </cell>
        </row>
        <row r="101">
          <cell r="B101" t="str">
            <v>KSD-R-2</v>
          </cell>
          <cell r="C101" t="str">
            <v>DIVRANA(AG.DOM.)</v>
          </cell>
          <cell r="D101" t="str">
            <v>AGD</v>
          </cell>
          <cell r="F101">
            <v>5.62</v>
          </cell>
          <cell r="G101">
            <v>27.06</v>
          </cell>
          <cell r="H101">
            <v>0.23680327868852458</v>
          </cell>
        </row>
        <row r="102">
          <cell r="B102" t="str">
            <v>KSD-R-2</v>
          </cell>
          <cell r="C102" t="str">
            <v>EKLERA</v>
          </cell>
          <cell r="D102" t="str">
            <v>AGD</v>
          </cell>
          <cell r="F102">
            <v>5</v>
          </cell>
          <cell r="G102">
            <v>0</v>
          </cell>
          <cell r="H102">
            <v>0</v>
          </cell>
        </row>
        <row r="103">
          <cell r="B103" t="str">
            <v>KSD-R-2</v>
          </cell>
          <cell r="C103" t="str">
            <v>CHAR</v>
          </cell>
          <cell r="D103" t="str">
            <v>AGD</v>
          </cell>
          <cell r="F103">
            <v>7</v>
          </cell>
          <cell r="G103">
            <v>0</v>
          </cell>
          <cell r="H103">
            <v>0</v>
          </cell>
        </row>
        <row r="104">
          <cell r="B104" t="str">
            <v>CHORWAD</v>
          </cell>
          <cell r="C104" t="str">
            <v>ADRI</v>
          </cell>
          <cell r="D104" t="str">
            <v>AGD</v>
          </cell>
          <cell r="F104">
            <v>12.09</v>
          </cell>
          <cell r="G104">
            <v>22.37</v>
          </cell>
          <cell r="H104">
            <v>0.42885927914110428</v>
          </cell>
        </row>
        <row r="105">
          <cell r="B105" t="str">
            <v>CHORWAD</v>
          </cell>
          <cell r="C105" t="str">
            <v>SUPASI</v>
          </cell>
          <cell r="D105" t="str">
            <v>AGD</v>
          </cell>
          <cell r="F105">
            <v>11.89</v>
          </cell>
          <cell r="G105">
            <v>19.149999999999999</v>
          </cell>
          <cell r="H105">
            <v>0.61150200458190151</v>
          </cell>
        </row>
        <row r="106">
          <cell r="B106" t="str">
            <v>CHORWAD</v>
          </cell>
          <cell r="C106" t="str">
            <v>KHERA</v>
          </cell>
          <cell r="D106" t="str">
            <v>AGD</v>
          </cell>
          <cell r="F106">
            <v>6.76</v>
          </cell>
          <cell r="G106">
            <v>22.37</v>
          </cell>
          <cell r="H106">
            <v>0.25207529843893478</v>
          </cell>
        </row>
        <row r="107">
          <cell r="B107" t="str">
            <v>CHORWAD</v>
          </cell>
          <cell r="C107" t="str">
            <v>JUNGER(AG.DOM.)</v>
          </cell>
          <cell r="D107" t="str">
            <v>AGD</v>
          </cell>
          <cell r="F107">
            <v>11.22</v>
          </cell>
          <cell r="G107">
            <v>28.06</v>
          </cell>
          <cell r="H107">
            <v>0.51034404614750717</v>
          </cell>
        </row>
        <row r="108">
          <cell r="B108" t="str">
            <v>CHORWAD</v>
          </cell>
          <cell r="C108" t="str">
            <v>KANEK</v>
          </cell>
          <cell r="D108" t="str">
            <v>AGD</v>
          </cell>
          <cell r="F108">
            <v>7.79</v>
          </cell>
          <cell r="G108">
            <v>49.89</v>
          </cell>
          <cell r="H108">
            <v>0.71629629629629632</v>
          </cell>
        </row>
        <row r="109">
          <cell r="B109" t="str">
            <v>CHORWAD</v>
          </cell>
          <cell r="C109" t="str">
            <v>KUKASWADA</v>
          </cell>
          <cell r="D109" t="str">
            <v>AGD</v>
          </cell>
          <cell r="F109">
            <v>7.59</v>
          </cell>
          <cell r="G109">
            <v>7.79</v>
          </cell>
          <cell r="H109">
            <v>0.32826475155279505</v>
          </cell>
        </row>
        <row r="110">
          <cell r="B110" t="str">
            <v>CHORWAD</v>
          </cell>
          <cell r="C110" t="str">
            <v>PALDI</v>
          </cell>
          <cell r="D110" t="str">
            <v>AGD</v>
          </cell>
          <cell r="F110">
            <v>9.6199999999999992</v>
          </cell>
          <cell r="G110">
            <v>40.36</v>
          </cell>
          <cell r="H110">
            <v>0.73686664438502669</v>
          </cell>
        </row>
        <row r="111">
          <cell r="B111" t="str">
            <v>CHORWAD</v>
          </cell>
          <cell r="C111" t="str">
            <v>KHORASA</v>
          </cell>
          <cell r="D111" t="str">
            <v>AGD</v>
          </cell>
          <cell r="F111">
            <v>6.31</v>
          </cell>
          <cell r="G111">
            <v>-10.41</v>
          </cell>
          <cell r="H111">
            <v>-1.1366485998193314</v>
          </cell>
        </row>
        <row r="112">
          <cell r="B112" t="str">
            <v>CHORWAD</v>
          </cell>
          <cell r="C112" t="str">
            <v>KANKESHWARI</v>
          </cell>
          <cell r="D112" t="str">
            <v>AGD</v>
          </cell>
          <cell r="F112">
            <v>7.89</v>
          </cell>
          <cell r="G112">
            <v>41.14</v>
          </cell>
          <cell r="H112">
            <v>0.63107429718875507</v>
          </cell>
        </row>
        <row r="113">
          <cell r="B113" t="str">
            <v>CHORWAD</v>
          </cell>
          <cell r="C113" t="str">
            <v>DEVGAM</v>
          </cell>
          <cell r="D113" t="str">
            <v>AGD</v>
          </cell>
          <cell r="F113">
            <v>12.1</v>
          </cell>
          <cell r="G113">
            <v>23.74</v>
          </cell>
          <cell r="H113">
            <v>0.51136940547762189</v>
          </cell>
        </row>
        <row r="114">
          <cell r="B114" t="str">
            <v>CHORWAD</v>
          </cell>
          <cell r="C114" t="str">
            <v>BARULA</v>
          </cell>
          <cell r="D114" t="str">
            <v>AGD</v>
          </cell>
          <cell r="F114">
            <v>8.44</v>
          </cell>
          <cell r="G114">
            <v>39.159999999999997</v>
          </cell>
          <cell r="H114">
            <v>0.36154483430799222</v>
          </cell>
        </row>
        <row r="115">
          <cell r="B115" t="str">
            <v>CHORWAD</v>
          </cell>
          <cell r="C115" t="str">
            <v>ACHHIDRA</v>
          </cell>
          <cell r="D115" t="str">
            <v>AGD</v>
          </cell>
          <cell r="F115">
            <v>12.63</v>
          </cell>
          <cell r="G115">
            <v>30.34</v>
          </cell>
          <cell r="H115">
            <v>0.66564856711915532</v>
          </cell>
        </row>
        <row r="116">
          <cell r="B116" t="str">
            <v>CHORWAD</v>
          </cell>
          <cell r="C116" t="str">
            <v>LADUDI</v>
          </cell>
          <cell r="D116" t="str">
            <v>AGD</v>
          </cell>
          <cell r="F116">
            <v>12.25</v>
          </cell>
          <cell r="G116">
            <v>30.73</v>
          </cell>
          <cell r="H116">
            <v>0.48940818937939862</v>
          </cell>
        </row>
        <row r="117">
          <cell r="B117" t="str">
            <v>CHORWAD</v>
          </cell>
          <cell r="C117" t="str">
            <v>JAMVADA</v>
          </cell>
          <cell r="D117" t="str">
            <v>AGD</v>
          </cell>
          <cell r="F117">
            <v>11.71</v>
          </cell>
          <cell r="G117">
            <v>66.739999999999995</v>
          </cell>
          <cell r="H117">
            <v>0.6117948717948718</v>
          </cell>
        </row>
        <row r="118">
          <cell r="B118" t="str">
            <v>CHORWAD</v>
          </cell>
          <cell r="C118" t="str">
            <v>BUDHECHA</v>
          </cell>
          <cell r="D118" t="str">
            <v>AGD</v>
          </cell>
          <cell r="F118">
            <v>14.07</v>
          </cell>
          <cell r="G118">
            <v>64.48</v>
          </cell>
          <cell r="H118">
            <v>0.56349313207325458</v>
          </cell>
        </row>
        <row r="119">
          <cell r="B119" t="str">
            <v>CHORWAD</v>
          </cell>
          <cell r="C119" t="str">
            <v>NAGARWEL</v>
          </cell>
          <cell r="D119" t="str">
            <v>AGD</v>
          </cell>
          <cell r="F119">
            <v>10.76</v>
          </cell>
          <cell r="G119">
            <v>14.25</v>
          </cell>
          <cell r="H119">
            <v>0.43352307576426025</v>
          </cell>
        </row>
        <row r="120">
          <cell r="B120" t="str">
            <v>CHORWAD</v>
          </cell>
          <cell r="C120" t="str">
            <v>ANTROLI/DUDHTALAVADI</v>
          </cell>
          <cell r="D120" t="str">
            <v>AGD</v>
          </cell>
          <cell r="F120">
            <v>4.28</v>
          </cell>
          <cell r="G120">
            <v>48.35</v>
          </cell>
          <cell r="H120">
            <v>0.55008687258687261</v>
          </cell>
        </row>
        <row r="121">
          <cell r="B121" t="str">
            <v>MANGROL-T</v>
          </cell>
          <cell r="C121" t="str">
            <v>CHANCHVA</v>
          </cell>
          <cell r="D121" t="str">
            <v>AGD</v>
          </cell>
          <cell r="F121">
            <v>4.3600000000000003</v>
          </cell>
          <cell r="G121">
            <v>4.83</v>
          </cell>
          <cell r="H121">
            <v>0</v>
          </cell>
        </row>
        <row r="122">
          <cell r="B122" t="str">
            <v>MANGROL-T</v>
          </cell>
          <cell r="C122" t="str">
            <v>WATER WORKS</v>
          </cell>
          <cell r="D122" t="str">
            <v>AGD</v>
          </cell>
          <cell r="F122">
            <v>5.59</v>
          </cell>
          <cell r="G122">
            <v>28.62</v>
          </cell>
          <cell r="H122">
            <v>0.75124107142857144</v>
          </cell>
        </row>
        <row r="123">
          <cell r="B123" t="str">
            <v>MGL-R</v>
          </cell>
          <cell r="C123" t="str">
            <v>KANKASA/NAGICHANA</v>
          </cell>
          <cell r="D123" t="str">
            <v>AGD</v>
          </cell>
          <cell r="F123">
            <v>10.09</v>
          </cell>
          <cell r="G123">
            <v>36.36</v>
          </cell>
          <cell r="H123">
            <v>0.65886145910095795</v>
          </cell>
        </row>
        <row r="124">
          <cell r="B124" t="str">
            <v>MGL-R</v>
          </cell>
          <cell r="C124" t="str">
            <v>LOEJ(AG.DOM.)</v>
          </cell>
          <cell r="D124" t="str">
            <v>AGD</v>
          </cell>
          <cell r="F124">
            <v>4.22</v>
          </cell>
          <cell r="G124">
            <v>9.9600000000000009</v>
          </cell>
          <cell r="H124">
            <v>-1.2483022388059701</v>
          </cell>
        </row>
        <row r="125">
          <cell r="B125" t="str">
            <v>MGL-R</v>
          </cell>
          <cell r="C125" t="str">
            <v>DATAR MANZIL</v>
          </cell>
          <cell r="D125" t="str">
            <v>AGD</v>
          </cell>
          <cell r="F125">
            <v>19.46</v>
          </cell>
          <cell r="G125">
            <v>2.4300000000000002</v>
          </cell>
          <cell r="H125">
            <v>-6.8942382057231244E-2</v>
          </cell>
        </row>
        <row r="126">
          <cell r="B126" t="str">
            <v>MGL-R</v>
          </cell>
          <cell r="C126" t="str">
            <v>SHEPA</v>
          </cell>
          <cell r="D126" t="str">
            <v>AGD</v>
          </cell>
          <cell r="F126">
            <v>5.77</v>
          </cell>
          <cell r="G126">
            <v>19.809999999999999</v>
          </cell>
          <cell r="H126">
            <v>-0.81487209302325581</v>
          </cell>
        </row>
        <row r="127">
          <cell r="B127" t="str">
            <v>MGL-R</v>
          </cell>
          <cell r="C127" t="str">
            <v>RUDALPUR</v>
          </cell>
          <cell r="D127" t="str">
            <v>AGD</v>
          </cell>
          <cell r="F127">
            <v>16.440000000000001</v>
          </cell>
          <cell r="G127">
            <v>-22.95</v>
          </cell>
          <cell r="H127">
            <v>0.31012989457831325</v>
          </cell>
        </row>
        <row r="128">
          <cell r="B128" t="str">
            <v>MGL-R</v>
          </cell>
          <cell r="C128" t="str">
            <v>KHODADA</v>
          </cell>
          <cell r="D128" t="str">
            <v>AGD</v>
          </cell>
          <cell r="F128">
            <v>7.38</v>
          </cell>
          <cell r="G128">
            <v>8.0500000000000007</v>
          </cell>
          <cell r="H128">
            <v>0.6322858617131063</v>
          </cell>
        </row>
        <row r="129">
          <cell r="B129" t="str">
            <v>MGL-R</v>
          </cell>
          <cell r="C129" t="str">
            <v>KAMNATH</v>
          </cell>
          <cell r="D129" t="str">
            <v>AGD</v>
          </cell>
          <cell r="F129">
            <v>6.43</v>
          </cell>
          <cell r="G129">
            <v>7.08</v>
          </cell>
          <cell r="H129">
            <v>0.4674928977272727</v>
          </cell>
        </row>
        <row r="130">
          <cell r="B130" t="str">
            <v>MGL-R</v>
          </cell>
          <cell r="C130" t="str">
            <v>SHIL</v>
          </cell>
          <cell r="D130" t="str">
            <v>AGD</v>
          </cell>
          <cell r="F130">
            <v>4.6900000000000004</v>
          </cell>
          <cell r="G130">
            <v>43.69</v>
          </cell>
          <cell r="H130">
            <v>0.51174129353233833</v>
          </cell>
        </row>
        <row r="131">
          <cell r="B131" t="str">
            <v>MGL-R</v>
          </cell>
          <cell r="C131" t="str">
            <v>FARANGTA</v>
          </cell>
          <cell r="D131" t="str">
            <v>AGD</v>
          </cell>
          <cell r="F131">
            <v>11.01</v>
          </cell>
          <cell r="G131">
            <v>-11.48</v>
          </cell>
          <cell r="H131">
            <v>0.11012812564579459</v>
          </cell>
        </row>
        <row r="132">
          <cell r="B132" t="str">
            <v>MGL-R</v>
          </cell>
          <cell r="C132" t="str">
            <v>LANGODRA</v>
          </cell>
          <cell r="D132" t="str">
            <v>AGD</v>
          </cell>
          <cell r="F132">
            <v>4.4800000000000004</v>
          </cell>
          <cell r="G132">
            <v>44.89</v>
          </cell>
          <cell r="H132">
            <v>0.19869000176886178</v>
          </cell>
        </row>
        <row r="133">
          <cell r="B133" t="str">
            <v>MGL-R</v>
          </cell>
          <cell r="C133" t="str">
            <v>CHAKIVAV</v>
          </cell>
          <cell r="D133" t="str">
            <v>AGD</v>
          </cell>
          <cell r="F133">
            <v>8.18</v>
          </cell>
          <cell r="G133">
            <v>64.97</v>
          </cell>
          <cell r="H133">
            <v>0.74351458905417112</v>
          </cell>
        </row>
        <row r="134">
          <cell r="B134" t="str">
            <v>MGL-R</v>
          </cell>
          <cell r="C134" t="str">
            <v>SATMARG</v>
          </cell>
          <cell r="D134" t="str">
            <v>AGD</v>
          </cell>
          <cell r="F134">
            <v>5.58</v>
          </cell>
          <cell r="G134">
            <v>58.38</v>
          </cell>
          <cell r="H134">
            <v>0.59436970451577642</v>
          </cell>
        </row>
        <row r="135">
          <cell r="B135" t="str">
            <v>MGL-R</v>
          </cell>
          <cell r="C135" t="str">
            <v>BHATGAM</v>
          </cell>
          <cell r="D135" t="str">
            <v>AGD</v>
          </cell>
          <cell r="F135">
            <v>6</v>
          </cell>
          <cell r="G135">
            <v>0</v>
          </cell>
          <cell r="H135">
            <v>0</v>
          </cell>
        </row>
        <row r="136">
          <cell r="B136" t="str">
            <v>MGL-R</v>
          </cell>
          <cell r="C136" t="str">
            <v>KARAMDI</v>
          </cell>
          <cell r="D136" t="str">
            <v>AGD</v>
          </cell>
          <cell r="F136">
            <v>6</v>
          </cell>
          <cell r="G136">
            <v>0</v>
          </cell>
          <cell r="H136">
            <v>0</v>
          </cell>
        </row>
        <row r="137">
          <cell r="B137" t="str">
            <v>MGL-R</v>
          </cell>
          <cell r="C137" t="str">
            <v>CHANDWANA</v>
          </cell>
          <cell r="D137" t="str">
            <v>AGD</v>
          </cell>
          <cell r="F137">
            <v>6</v>
          </cell>
          <cell r="G137">
            <v>0</v>
          </cell>
          <cell r="H137">
            <v>0</v>
          </cell>
        </row>
        <row r="138">
          <cell r="B138" t="str">
            <v>MADHAVPUR</v>
          </cell>
          <cell r="C138" t="str">
            <v>BALEJ</v>
          </cell>
          <cell r="D138" t="str">
            <v>AGD</v>
          </cell>
          <cell r="F138">
            <v>9.3800000000000008</v>
          </cell>
          <cell r="G138">
            <v>1.61</v>
          </cell>
          <cell r="H138">
            <v>0.16980666666666666</v>
          </cell>
        </row>
        <row r="139">
          <cell r="B139" t="str">
            <v>MADHAVPUR</v>
          </cell>
          <cell r="C139" t="str">
            <v>VADLA</v>
          </cell>
          <cell r="D139" t="str">
            <v>AGD</v>
          </cell>
          <cell r="F139">
            <v>7.52</v>
          </cell>
          <cell r="G139">
            <v>-64.180000000000007</v>
          </cell>
          <cell r="H139">
            <v>-0.90360389610389613</v>
          </cell>
        </row>
        <row r="140">
          <cell r="B140" t="str">
            <v>MADHAVPUR</v>
          </cell>
          <cell r="C140" t="str">
            <v>SAMARDA</v>
          </cell>
          <cell r="D140" t="str">
            <v>AGD</v>
          </cell>
          <cell r="F140">
            <v>4.26</v>
          </cell>
          <cell r="G140">
            <v>17.96</v>
          </cell>
          <cell r="H140">
            <v>0.4562915407854985</v>
          </cell>
        </row>
        <row r="141">
          <cell r="B141" t="str">
            <v>MADHAVPUR</v>
          </cell>
          <cell r="C141" t="str">
            <v>MEKHADI</v>
          </cell>
          <cell r="D141" t="str">
            <v>AGD</v>
          </cell>
          <cell r="F141">
            <v>5.65</v>
          </cell>
          <cell r="G141">
            <v>1.19</v>
          </cell>
          <cell r="H141">
            <v>-5.2278368794326242E-2</v>
          </cell>
        </row>
        <row r="142">
          <cell r="B142" t="str">
            <v>MADHAVPUR</v>
          </cell>
          <cell r="C142" t="str">
            <v>VIROL</v>
          </cell>
          <cell r="D142" t="str">
            <v>AGD</v>
          </cell>
          <cell r="F142">
            <v>11.81</v>
          </cell>
          <cell r="G142" t="str">
            <v>***.**</v>
          </cell>
          <cell r="H142">
            <v>0.36504115226337447</v>
          </cell>
        </row>
        <row r="143">
          <cell r="B143" t="str">
            <v>MADHAVPUR</v>
          </cell>
          <cell r="C143" t="str">
            <v>DIWASA</v>
          </cell>
          <cell r="D143" t="str">
            <v>AGD</v>
          </cell>
          <cell r="F143">
            <v>4.32</v>
          </cell>
          <cell r="G143">
            <v>57.45</v>
          </cell>
          <cell r="H143">
            <v>0.58441105769230772</v>
          </cell>
        </row>
        <row r="144">
          <cell r="B144" t="str">
            <v>MADHAVPUR</v>
          </cell>
          <cell r="C144" t="str">
            <v>BAMANWADA</v>
          </cell>
          <cell r="D144" t="str">
            <v>AGD</v>
          </cell>
          <cell r="F144">
            <v>6.32</v>
          </cell>
          <cell r="G144">
            <v>7.33</v>
          </cell>
          <cell r="H144">
            <v>-4.8993816750983701E-2</v>
          </cell>
        </row>
        <row r="145">
          <cell r="B145" t="str">
            <v>MADHAVPUR</v>
          </cell>
          <cell r="C145" t="str">
            <v>KALEJ</v>
          </cell>
          <cell r="D145" t="str">
            <v>AGD</v>
          </cell>
          <cell r="F145">
            <v>6.89</v>
          </cell>
          <cell r="G145">
            <v>15.24</v>
          </cell>
          <cell r="H145">
            <v>0.24207758620689654</v>
          </cell>
        </row>
      </sheetData>
      <sheetData sheetId="8" refreshError="1"/>
      <sheetData sheetId="9" refreshError="1"/>
      <sheetData sheetId="10" refreshError="1"/>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MAIN"/>
      <sheetName val="1-a"/>
      <sheetName val="TK"/>
      <sheetName val="SDN"/>
      <sheetName val="MULI"/>
      <sheetName val="LIMBDI"/>
      <sheetName val="DHG-1"/>
      <sheetName val="DHG-2"/>
      <sheetName val="HLVD-1"/>
      <sheetName val="HLVD-2"/>
      <sheetName val="CHOTILA"/>
      <sheetName val="mpmla wise pp01_02"/>
      <sheetName val="zpF0001"/>
      <sheetName val="mpmla wise pp0001"/>
      <sheetName val="Form-C4"/>
      <sheetName val="CORP DLY"/>
      <sheetName val="MTHWISE FAIL"/>
      <sheetName val="PASTE"/>
      <sheetName val="REF"/>
      <sheetName val="132 KV 3ARS BHEL SF6"/>
      <sheetName val="shp_T_D_drive"/>
      <sheetName val="shp_T&amp;D_drive"/>
      <sheetName val="ruf fmp"/>
      <sheetName val="compar jgy"/>
      <sheetName val="COMPARE AG"/>
      <sheetName val="Recovered_Sheet5"/>
      <sheetName val="TLPPOCT"/>
      <sheetName val="For database"/>
      <sheetName val="Sheet2"/>
      <sheetName val="Book1"/>
      <sheetName val="3. Amor Perfo"/>
      <sheetName val="cat wise fdr"/>
      <sheetName val="T_D COMP"/>
      <sheetName val="CDSteelMaster"/>
      <sheetName val="vij"/>
      <sheetName val="Pri.Liti. 02.10.14"/>
      <sheetName val="Litigitaion Lok-Adalat (2)"/>
      <sheetName val="Pri.Liti. Lok-Adalat  (2)"/>
      <sheetName val="14.04.2014 P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mpmla wise pp0001"/>
      <sheetName val="zpF0001"/>
      <sheetName val="compar jgy"/>
      <sheetName val="COMPARE AG"/>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asion"/>
      <sheetName val="Activity "/>
      <sheetName val="REV. DIS."/>
      <sheetName val="vigilance"/>
      <sheetName val="REPORT"/>
      <sheetName val="GUVNL"/>
      <sheetName val="CUMMULATIVE"/>
      <sheetName val="_  2 hrs"/>
      <sheetName val="_5"/>
      <sheetName val="PRO_39_C"/>
      <sheetName val="Rep_New_RSO"/>
      <sheetName val="compar jgy"/>
      <sheetName val="COMPARE AG"/>
      <sheetName val="TLPPOCT"/>
      <sheetName val="ruf fmp"/>
    </sheetNames>
    <sheetDataSet>
      <sheetData sheetId="0" refreshError="1"/>
      <sheetData sheetId="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AG UN METER"/>
      <sheetName val="PRO_39_C"/>
      <sheetName val="New AG UN METER"/>
      <sheetName val="LMAIN"/>
      <sheetName val="REPORT"/>
      <sheetName val="mpmla wise pp01_02"/>
      <sheetName val="METRE ON UM CONN"/>
      <sheetName val="Rep_New_RSO"/>
      <sheetName val="zpF0001"/>
      <sheetName val="mpmla wise pp02_03"/>
      <sheetName val="mpmla wise pp0001"/>
      <sheetName val="JUNE"/>
      <sheetName val="8-C"/>
      <sheetName val="T_D COMP"/>
      <sheetName val="shp_T_D_drive"/>
      <sheetName val="9-A"/>
      <sheetName val="6-A"/>
      <sheetName val="11-B"/>
      <sheetName val="15"/>
      <sheetName val="8.Catwise TT-SF"/>
      <sheetName val="9-C"/>
      <sheetName val="9-B"/>
      <sheetName val="ruf fmp"/>
      <sheetName val="compar jgy"/>
      <sheetName val="COMPARE AG"/>
      <sheetName val="AMR"/>
      <sheetName val="BTD"/>
      <sheetName val="BVN"/>
      <sheetName val="CAT"/>
      <sheetName val="REF"/>
      <sheetName val="SNR"/>
      <sheetName val="shp_T&amp;D_drive"/>
      <sheetName val="TLPPOCT"/>
      <sheetName val="Sheet3"/>
      <sheetName val="Jotana"/>
      <sheetName val="RegP_Ind_Mthrwise(NRGi)"/>
      <sheetName val="ACN_PLN  _2_"/>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refreshError="1"/>
      <sheetData sheetId="5" refreshError="1"/>
      <sheetData sheetId="6">
        <row r="1">
          <cell r="A1" t="str">
            <v>PASCHIM GUJARAT VIJ COMPANY LIMITED</v>
          </cell>
        </row>
      </sheetData>
      <sheetData sheetId="7">
        <row r="1">
          <cell r="A1" t="str">
            <v>PASCHIM GUJARAT VIJ COMPANY LIMITED</v>
          </cell>
        </row>
      </sheetData>
      <sheetData sheetId="8">
        <row r="1">
          <cell r="A1" t="str">
            <v>PASCHIM GUJARAT VIJ COMPANY LIMITED</v>
          </cell>
        </row>
      </sheetData>
      <sheetData sheetId="9">
        <row r="1">
          <cell r="A1" t="str">
            <v>PASCHIM GUJARAT VIJ COMPANY LIMITED</v>
          </cell>
        </row>
      </sheetData>
      <sheetData sheetId="10" refreshError="1"/>
      <sheetData sheetId="11" refreshError="1"/>
      <sheetData sheetId="12">
        <row r="1">
          <cell r="A1" t="str">
            <v>PASCHIM GUJARAT VIJ COMPANY LIMITED</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A1" t="str">
            <v>PASCHIM GUJARAT VIJ COMPANY LIMITED</v>
          </cell>
        </row>
      </sheetData>
      <sheetData sheetId="29">
        <row r="1">
          <cell r="A1" t="str">
            <v>PASCHIM GUJARAT VIJ COMPANY LIMITED</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New AG UN METER"/>
      <sheetName val="T_D COMP"/>
      <sheetName val="AG UN METER"/>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 val="mpmla wise pp02_03"/>
      <sheetName val="TLPPOCT"/>
      <sheetName val="shp_T&amp;D_drive"/>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LMAIN"/>
      <sheetName val="PRO_39_C"/>
      <sheetName val="shp_T&amp;D_drive"/>
      <sheetName val="ZP AMR"/>
      <sheetName val="ann10"/>
      <sheetName val="mpmla wise pp01_02"/>
      <sheetName val="REPORT"/>
      <sheetName val="shp_T_D_drive"/>
      <sheetName val="Result"/>
      <sheetName val="MASTER"/>
      <sheetName val="REL_CONN_13 "/>
      <sheetName val="compar jgy"/>
      <sheetName val="COMPARE AG"/>
      <sheetName val="mpmla wise pp02_03"/>
      <sheetName val="METRE ON UM CONN"/>
      <sheetName val="AG UN METER"/>
      <sheetName val="Recovered_Sheet5"/>
      <sheetName val="Lookups"/>
      <sheetName val="Rep_New_RSO"/>
    </sheetNames>
    <sheetDataSet>
      <sheetData sheetId="0" refreshError="1">
        <row r="1">
          <cell r="A1" t="str">
            <v>Sr. No.</v>
          </cell>
          <cell r="B1" t="str">
            <v>Name of Circle</v>
          </cell>
        </row>
        <row r="3">
          <cell r="A3" t="str">
            <v>2004-05 upto Mar-2005</v>
          </cell>
        </row>
        <row r="4">
          <cell r="A4">
            <v>1</v>
          </cell>
          <cell r="B4" t="str">
            <v>Rajkot City</v>
          </cell>
        </row>
        <row r="5">
          <cell r="A5">
            <v>2</v>
          </cell>
          <cell r="B5" t="str">
            <v>Rajkot Rural</v>
          </cell>
        </row>
        <row r="6">
          <cell r="A6">
            <v>3</v>
          </cell>
          <cell r="B6" t="str">
            <v>Porbandar</v>
          </cell>
        </row>
        <row r="7">
          <cell r="A7">
            <v>4</v>
          </cell>
          <cell r="B7" t="str">
            <v>Jamnagar</v>
          </cell>
        </row>
        <row r="8">
          <cell r="A8">
            <v>5</v>
          </cell>
          <cell r="B8" t="str">
            <v>Bhuj</v>
          </cell>
        </row>
        <row r="9">
          <cell r="A9">
            <v>6</v>
          </cell>
          <cell r="B9" t="str">
            <v>Junagadh</v>
          </cell>
        </row>
        <row r="10">
          <cell r="B10" t="str">
            <v>PGVCL-1</v>
          </cell>
        </row>
        <row r="11">
          <cell r="A11">
            <v>1</v>
          </cell>
          <cell r="B11" t="str">
            <v>Bhavnagar</v>
          </cell>
        </row>
        <row r="12">
          <cell r="A12">
            <v>2</v>
          </cell>
          <cell r="B12" t="str">
            <v>Amreli</v>
          </cell>
        </row>
        <row r="13">
          <cell r="A13">
            <v>3</v>
          </cell>
          <cell r="B13" t="str">
            <v>Surendranagar</v>
          </cell>
        </row>
        <row r="14">
          <cell r="B14" t="str">
            <v>PGVCL-2</v>
          </cell>
        </row>
        <row r="15">
          <cell r="B15" t="str">
            <v>PGVCL Total</v>
          </cell>
        </row>
        <row r="16">
          <cell r="A16" t="str">
            <v>2005-06 upto Mar-2006</v>
          </cell>
        </row>
        <row r="17">
          <cell r="A17">
            <v>1</v>
          </cell>
          <cell r="B17" t="str">
            <v>Rajkot City</v>
          </cell>
        </row>
        <row r="18">
          <cell r="A18">
            <v>2</v>
          </cell>
          <cell r="B18" t="str">
            <v>Rajkot Rural</v>
          </cell>
        </row>
        <row r="19">
          <cell r="A19">
            <v>3</v>
          </cell>
          <cell r="B19" t="str">
            <v>Porbandar</v>
          </cell>
        </row>
        <row r="20">
          <cell r="A20">
            <v>4</v>
          </cell>
          <cell r="B20" t="str">
            <v>Jamnagar</v>
          </cell>
        </row>
        <row r="21">
          <cell r="A21">
            <v>5</v>
          </cell>
          <cell r="B21" t="str">
            <v>Junagadh</v>
          </cell>
        </row>
        <row r="22">
          <cell r="A22">
            <v>6</v>
          </cell>
          <cell r="B22" t="str">
            <v>Bhuj</v>
          </cell>
        </row>
        <row r="23">
          <cell r="B23" t="str">
            <v>PGVCL-1</v>
          </cell>
        </row>
        <row r="24">
          <cell r="A24">
            <v>1</v>
          </cell>
          <cell r="B24" t="str">
            <v>Bhavnagar</v>
          </cell>
        </row>
        <row r="25">
          <cell r="A25">
            <v>2</v>
          </cell>
          <cell r="B25" t="str">
            <v>Amreli</v>
          </cell>
        </row>
        <row r="26">
          <cell r="A26">
            <v>3</v>
          </cell>
          <cell r="B26" t="str">
            <v>Surendranagar</v>
          </cell>
        </row>
        <row r="27">
          <cell r="B27" t="str">
            <v>PGVCL-2</v>
          </cell>
        </row>
        <row r="28">
          <cell r="B28" t="str">
            <v>PGVCL Total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ILY TT"/>
      <sheetName val="TT PIVOT"/>
      <sheetName val="DAILY SF"/>
      <sheetName val="SF PIVOT"/>
      <sheetName val="FDR MST"/>
      <sheetName val="DATA"/>
      <sheetName val="REF"/>
      <sheetName val="REPORT"/>
      <sheetName val="T_D COMP"/>
      <sheetName val="PRO_39_C"/>
      <sheetName val="AG UN METER"/>
      <sheetName val="SuvP_Ltg_Catwise"/>
      <sheetName val="PP_Ltg_Catwise"/>
      <sheetName val="SuvP_Ind_Catwise "/>
      <sheetName val="PP_Ind_Catwise "/>
      <sheetName val="mpmla wise pp0001"/>
      <sheetName val="zpF0001"/>
      <sheetName val="shp_T_D_drive"/>
      <sheetName val="compar jgy"/>
      <sheetName val="COMPARE AG"/>
      <sheetName val="MASTER"/>
      <sheetName val="PASTE"/>
      <sheetName val="SQD WS"/>
      <sheetName val="DRV WS"/>
    </sheetNames>
    <sheetDataSet>
      <sheetData sheetId="0" refreshError="1"/>
      <sheetData sheetId="1" refreshError="1"/>
      <sheetData sheetId="2" refreshError="1"/>
      <sheetData sheetId="3" refreshError="1"/>
      <sheetData sheetId="4" refreshError="1">
        <row r="1">
          <cell r="G1" t="str">
            <v>FEEDER_CAT</v>
          </cell>
          <cell r="AB1" t="str">
            <v>FEEDER LABEL</v>
          </cell>
          <cell r="AC1" t="str">
            <v>SDN</v>
          </cell>
          <cell r="AD1" t="str">
            <v>DN</v>
          </cell>
          <cell r="AE1" t="str">
            <v>CIRCLE</v>
          </cell>
          <cell r="AG1" t="str">
            <v>SS NAME</v>
          </cell>
        </row>
        <row r="2">
          <cell r="G2" t="str">
            <v>SST</v>
          </cell>
          <cell r="AB2" t="str">
            <v>220KVS'KUNDALA SST</v>
          </cell>
          <cell r="AC2" t="str">
            <v>S'KUNDLA [T]</v>
          </cell>
          <cell r="AD2" t="str">
            <v>S'KUNDLA</v>
          </cell>
          <cell r="AE2" t="str">
            <v>AMRELI</v>
          </cell>
          <cell r="AG2" t="str">
            <v>220 KV S'KUNDLA</v>
          </cell>
        </row>
        <row r="3">
          <cell r="G3" t="str">
            <v>EHT</v>
          </cell>
          <cell r="AB3" t="str">
            <v>66KVULTRATECH (NCCL) EHT</v>
          </cell>
          <cell r="AC3" t="str">
            <v>JAFRABAD</v>
          </cell>
          <cell r="AD3" t="str">
            <v>S'KUNDLA</v>
          </cell>
          <cell r="AE3" t="str">
            <v>AMRELI</v>
          </cell>
          <cell r="AG3" t="str">
            <v>220 KV S'KUNDLA</v>
          </cell>
        </row>
        <row r="4">
          <cell r="G4" t="str">
            <v>AG</v>
          </cell>
          <cell r="AB4" t="str">
            <v>ADPUR AG</v>
          </cell>
          <cell r="AC4" t="str">
            <v>BAGASARA</v>
          </cell>
          <cell r="AD4" t="str">
            <v>AMRELI-2</v>
          </cell>
          <cell r="AE4" t="str">
            <v>AMRELI</v>
          </cell>
          <cell r="AG4" t="str">
            <v>BAGASARA</v>
          </cell>
        </row>
        <row r="5">
          <cell r="G5" t="str">
            <v>AG</v>
          </cell>
          <cell r="AB5" t="str">
            <v>ADSANG AG</v>
          </cell>
          <cell r="AC5" t="str">
            <v>S'KUNDLA [R]</v>
          </cell>
          <cell r="AD5" t="str">
            <v>S'KUNDLA</v>
          </cell>
          <cell r="AE5" t="str">
            <v>AMRELI</v>
          </cell>
          <cell r="AG5" t="str">
            <v>KHAMBHA</v>
          </cell>
        </row>
        <row r="6">
          <cell r="G6" t="str">
            <v>AG</v>
          </cell>
          <cell r="AB6" t="str">
            <v>ADTALA AG</v>
          </cell>
          <cell r="AC6" t="str">
            <v>CHITAL N</v>
          </cell>
          <cell r="AD6" t="str">
            <v>AMRELI-1</v>
          </cell>
          <cell r="AE6" t="str">
            <v>AMRELI</v>
          </cell>
          <cell r="AG6" t="str">
            <v>CHITAL</v>
          </cell>
        </row>
        <row r="7">
          <cell r="G7" t="str">
            <v>AG</v>
          </cell>
          <cell r="AB7" t="str">
            <v>ADVI AG</v>
          </cell>
          <cell r="AC7" t="str">
            <v>KODINAR-2</v>
          </cell>
          <cell r="AD7" t="str">
            <v>UNA</v>
          </cell>
          <cell r="AE7" t="str">
            <v>AMRELI</v>
          </cell>
          <cell r="AG7" t="str">
            <v>ADVI</v>
          </cell>
        </row>
        <row r="8">
          <cell r="G8" t="str">
            <v>SST</v>
          </cell>
          <cell r="AB8" t="str">
            <v>ADVI SST</v>
          </cell>
          <cell r="AC8" t="str">
            <v>KODINAR-2</v>
          </cell>
          <cell r="AD8" t="str">
            <v>UNA</v>
          </cell>
          <cell r="AE8" t="str">
            <v>AMRELI</v>
          </cell>
          <cell r="AG8" t="str">
            <v>ADVI</v>
          </cell>
        </row>
        <row r="9">
          <cell r="G9" t="str">
            <v>JGY</v>
          </cell>
          <cell r="AB9" t="str">
            <v>AGARIYA JGY</v>
          </cell>
          <cell r="AC9" t="str">
            <v>RAJULA</v>
          </cell>
          <cell r="AD9" t="str">
            <v>S'KUNDLA</v>
          </cell>
          <cell r="AE9" t="str">
            <v>AMRELI</v>
          </cell>
          <cell r="AG9" t="str">
            <v>AMBARDI</v>
          </cell>
        </row>
        <row r="10">
          <cell r="G10" t="str">
            <v>JGY</v>
          </cell>
          <cell r="AB10" t="str">
            <v>AKALA JGY</v>
          </cell>
          <cell r="AC10" t="str">
            <v>LATHI</v>
          </cell>
          <cell r="AD10" t="str">
            <v>AMRELI-1</v>
          </cell>
          <cell r="AE10" t="str">
            <v>AMRELI</v>
          </cell>
          <cell r="AG10" t="str">
            <v>LATHI</v>
          </cell>
        </row>
        <row r="11">
          <cell r="G11" t="str">
            <v>AG</v>
          </cell>
          <cell r="AB11" t="str">
            <v>ALIDAR AG</v>
          </cell>
          <cell r="AC11" t="str">
            <v>KODINAR-1</v>
          </cell>
          <cell r="AD11" t="str">
            <v>UNA</v>
          </cell>
          <cell r="AE11" t="str">
            <v>AMRELI</v>
          </cell>
          <cell r="AG11" t="str">
            <v>ADVI</v>
          </cell>
        </row>
        <row r="12">
          <cell r="G12" t="str">
            <v>JGY</v>
          </cell>
          <cell r="AB12" t="str">
            <v>ALIDAR JGY</v>
          </cell>
          <cell r="AC12" t="str">
            <v>KODINAR-2</v>
          </cell>
          <cell r="AD12" t="str">
            <v>UNA</v>
          </cell>
          <cell r="AE12" t="str">
            <v>AMRELI</v>
          </cell>
          <cell r="AG12" t="str">
            <v>ALIDAR</v>
          </cell>
        </row>
        <row r="13">
          <cell r="G13" t="str">
            <v>AG</v>
          </cell>
          <cell r="AB13" t="str">
            <v>ALIUDEPUR-AMRELI AG</v>
          </cell>
          <cell r="AC13" t="str">
            <v>LATHI</v>
          </cell>
          <cell r="AD13" t="str">
            <v>AMRELI-1</v>
          </cell>
          <cell r="AE13" t="str">
            <v>AMRELI</v>
          </cell>
          <cell r="AG13" t="str">
            <v>LATHI</v>
          </cell>
        </row>
        <row r="14">
          <cell r="G14" t="str">
            <v>AG</v>
          </cell>
          <cell r="AB14" t="str">
            <v>AMARAPUR AG</v>
          </cell>
          <cell r="AC14" t="str">
            <v>KUKAVAV</v>
          </cell>
          <cell r="AD14" t="str">
            <v>AMRELI-2</v>
          </cell>
          <cell r="AE14" t="str">
            <v>AMRELI</v>
          </cell>
          <cell r="AG14" t="str">
            <v>KUNKAVAV</v>
          </cell>
        </row>
        <row r="15">
          <cell r="G15" t="str">
            <v>AG</v>
          </cell>
          <cell r="AB15" t="str">
            <v>AMARNAGAR AG</v>
          </cell>
          <cell r="AC15" t="str">
            <v>VADIA</v>
          </cell>
          <cell r="AD15" t="str">
            <v>AMRELI-2</v>
          </cell>
          <cell r="AE15" t="str">
            <v>AMRELI</v>
          </cell>
          <cell r="AG15" t="str">
            <v>VADIA</v>
          </cell>
        </row>
        <row r="16">
          <cell r="G16" t="str">
            <v>AG</v>
          </cell>
          <cell r="AB16" t="str">
            <v>AMBARADI AG</v>
          </cell>
          <cell r="AC16" t="str">
            <v>S'KUNDLA [R]</v>
          </cell>
          <cell r="AD16" t="str">
            <v>S'KUNDLA</v>
          </cell>
          <cell r="AE16" t="str">
            <v>AMRELI</v>
          </cell>
          <cell r="AG16" t="str">
            <v>S'KUNDLA</v>
          </cell>
        </row>
        <row r="17">
          <cell r="G17" t="str">
            <v>AG</v>
          </cell>
          <cell r="AB17" t="str">
            <v>AMBARDI AG</v>
          </cell>
          <cell r="AC17" t="str">
            <v>DHARI</v>
          </cell>
          <cell r="AD17" t="str">
            <v>AMRELI-2</v>
          </cell>
          <cell r="AE17" t="str">
            <v>AMRELI</v>
          </cell>
          <cell r="AG17" t="str">
            <v>DHARI</v>
          </cell>
        </row>
        <row r="18">
          <cell r="G18" t="str">
            <v>JGY</v>
          </cell>
          <cell r="AB18" t="str">
            <v>AMBARDI JGY</v>
          </cell>
          <cell r="AC18" t="str">
            <v>S'KUNDLA [R]</v>
          </cell>
          <cell r="AD18" t="str">
            <v>S'KUNDLA</v>
          </cell>
          <cell r="AE18" t="str">
            <v>AMRELI</v>
          </cell>
          <cell r="AG18" t="str">
            <v>AMBARDI</v>
          </cell>
        </row>
        <row r="19">
          <cell r="G19" t="str">
            <v>SST</v>
          </cell>
          <cell r="AB19" t="str">
            <v>AMBARDI SST</v>
          </cell>
          <cell r="AC19" t="str">
            <v>S'KUNDLA [R]</v>
          </cell>
          <cell r="AD19" t="str">
            <v>S'KUNDLA</v>
          </cell>
          <cell r="AE19" t="str">
            <v>AMRELI</v>
          </cell>
          <cell r="AG19" t="str">
            <v>AMBARDI</v>
          </cell>
        </row>
        <row r="20">
          <cell r="G20" t="str">
            <v>AG</v>
          </cell>
          <cell r="AB20" t="str">
            <v>AMODRA AG</v>
          </cell>
          <cell r="AC20" t="str">
            <v>UNA-2</v>
          </cell>
          <cell r="AD20" t="str">
            <v>UNA</v>
          </cell>
          <cell r="AE20" t="str">
            <v>AMRELI</v>
          </cell>
          <cell r="AG20" t="str">
            <v>UNA</v>
          </cell>
        </row>
        <row r="21">
          <cell r="G21" t="str">
            <v>SST</v>
          </cell>
          <cell r="AB21" t="str">
            <v>AMRELI-A SST</v>
          </cell>
          <cell r="AC21" t="str">
            <v>AMRELI [T]</v>
          </cell>
          <cell r="AD21" t="str">
            <v>AMRELI-1</v>
          </cell>
          <cell r="AE21" t="str">
            <v>AMRELI</v>
          </cell>
          <cell r="AG21" t="str">
            <v>AMRELI</v>
          </cell>
        </row>
        <row r="22">
          <cell r="G22" t="str">
            <v>SST</v>
          </cell>
          <cell r="AB22" t="str">
            <v>AMRELI-B SST</v>
          </cell>
          <cell r="AC22" t="str">
            <v>AMRELI [R]</v>
          </cell>
          <cell r="AD22" t="str">
            <v>AMRELI-1</v>
          </cell>
          <cell r="AE22" t="str">
            <v>AMRELI</v>
          </cell>
          <cell r="AG22" t="str">
            <v>AMRELI-B</v>
          </cell>
        </row>
        <row r="23">
          <cell r="G23" t="str">
            <v>URBAN</v>
          </cell>
          <cell r="AB23" t="str">
            <v>AMRELICITY-1 URBAN</v>
          </cell>
          <cell r="AC23" t="str">
            <v>AMRELI [T]</v>
          </cell>
          <cell r="AD23" t="str">
            <v>AMRELI-1</v>
          </cell>
          <cell r="AE23" t="str">
            <v>AMRELI</v>
          </cell>
          <cell r="AG23" t="str">
            <v>AMRELI</v>
          </cell>
        </row>
        <row r="24">
          <cell r="G24" t="str">
            <v>URBAN</v>
          </cell>
          <cell r="AB24" t="str">
            <v>AMRELICITY-2 URBAN</v>
          </cell>
          <cell r="AC24" t="str">
            <v>AMRELI [T]</v>
          </cell>
          <cell r="AD24" t="str">
            <v>AMRELI-1</v>
          </cell>
          <cell r="AE24" t="str">
            <v>AMRELI</v>
          </cell>
          <cell r="AG24" t="str">
            <v>AMRELI</v>
          </cell>
        </row>
        <row r="25">
          <cell r="G25" t="str">
            <v>URBAN</v>
          </cell>
          <cell r="AB25" t="str">
            <v>AMRELICITY-3 URBAN</v>
          </cell>
          <cell r="AC25" t="str">
            <v>AMRELI [T]</v>
          </cell>
          <cell r="AD25" t="str">
            <v>AMRELI-1</v>
          </cell>
          <cell r="AE25" t="str">
            <v>AMRELI</v>
          </cell>
          <cell r="AG25" t="str">
            <v>AMRELI</v>
          </cell>
        </row>
        <row r="26">
          <cell r="G26" t="str">
            <v>URBAN</v>
          </cell>
          <cell r="AB26" t="str">
            <v>AMRELICITY-4 URBAN</v>
          </cell>
          <cell r="AC26" t="str">
            <v>AMRELI [T]</v>
          </cell>
          <cell r="AD26" t="str">
            <v>AMRELI-1</v>
          </cell>
          <cell r="AE26" t="str">
            <v>AMRELI</v>
          </cell>
          <cell r="AG26" t="str">
            <v>AMRELI</v>
          </cell>
        </row>
        <row r="27">
          <cell r="G27" t="str">
            <v>JGY</v>
          </cell>
          <cell r="AB27" t="str">
            <v>AMRUTPUR JGY</v>
          </cell>
          <cell r="AC27" t="str">
            <v>DHARI</v>
          </cell>
          <cell r="AD27" t="str">
            <v>AMRELI-2</v>
          </cell>
          <cell r="AE27" t="str">
            <v>AMRELI</v>
          </cell>
          <cell r="AG27" t="str">
            <v>DUDHALA</v>
          </cell>
        </row>
        <row r="28">
          <cell r="G28" t="str">
            <v>AG</v>
          </cell>
          <cell r="AB28" t="str">
            <v>ANANDPUR AG</v>
          </cell>
          <cell r="AC28" t="str">
            <v>KODINAR-2</v>
          </cell>
          <cell r="AD28" t="str">
            <v>UNA</v>
          </cell>
          <cell r="AE28" t="str">
            <v>AMRELI</v>
          </cell>
          <cell r="AG28" t="str">
            <v>KODINAR</v>
          </cell>
        </row>
        <row r="29">
          <cell r="G29" t="str">
            <v>AG</v>
          </cell>
          <cell r="AB29" t="str">
            <v>ANIDA AG</v>
          </cell>
          <cell r="AC29" t="str">
            <v>KUKAVAV</v>
          </cell>
          <cell r="AD29" t="str">
            <v>AMRELI-2</v>
          </cell>
          <cell r="AE29" t="str">
            <v>AMRELI</v>
          </cell>
          <cell r="AG29" t="str">
            <v>KUNKAVAV</v>
          </cell>
        </row>
        <row r="30">
          <cell r="G30" t="str">
            <v>AG</v>
          </cell>
          <cell r="AB30" t="str">
            <v>ANIDA AG</v>
          </cell>
          <cell r="AC30" t="str">
            <v>S'KUNDLA [R]</v>
          </cell>
          <cell r="AD30" t="str">
            <v>S'KUNDLA</v>
          </cell>
          <cell r="AE30" t="str">
            <v>AMRELI</v>
          </cell>
          <cell r="AG30" t="str">
            <v>S'KUNDLA</v>
          </cell>
        </row>
        <row r="31">
          <cell r="G31" t="str">
            <v>AG</v>
          </cell>
          <cell r="AB31" t="str">
            <v>ANSODAR (GUNDRAN) AG</v>
          </cell>
          <cell r="AC31" t="str">
            <v>LATHI</v>
          </cell>
          <cell r="AD31" t="str">
            <v>AMRELI-1</v>
          </cell>
          <cell r="AE31" t="str">
            <v>AMRELI</v>
          </cell>
          <cell r="AG31" t="str">
            <v>LATHI</v>
          </cell>
        </row>
        <row r="32">
          <cell r="G32" t="str">
            <v>JGY</v>
          </cell>
          <cell r="AB32" t="str">
            <v>ASHAPURA JGY</v>
          </cell>
          <cell r="AC32" t="str">
            <v>UNA-2</v>
          </cell>
          <cell r="AD32" t="str">
            <v>UNA</v>
          </cell>
          <cell r="AE32" t="str">
            <v>AMRELI</v>
          </cell>
          <cell r="AG32" t="str">
            <v>DHOKADAVA</v>
          </cell>
        </row>
        <row r="33">
          <cell r="G33" t="str">
            <v>URBAN</v>
          </cell>
          <cell r="AB33" t="str">
            <v>ATKOTROAD URBAN</v>
          </cell>
          <cell r="AC33" t="str">
            <v>BABRA</v>
          </cell>
          <cell r="AD33" t="str">
            <v>AMRELI-1</v>
          </cell>
          <cell r="AE33" t="str">
            <v>AMRELI</v>
          </cell>
          <cell r="AG33" t="str">
            <v>BABRA</v>
          </cell>
        </row>
        <row r="34">
          <cell r="G34" t="str">
            <v>AG</v>
          </cell>
          <cell r="AB34" t="str">
            <v>BABAPUR AG</v>
          </cell>
          <cell r="AC34" t="str">
            <v>AMRELI [R]</v>
          </cell>
          <cell r="AD34" t="str">
            <v>AMRELI-1</v>
          </cell>
          <cell r="AE34" t="str">
            <v>AMRELI</v>
          </cell>
          <cell r="AG34" t="str">
            <v>AMRELI</v>
          </cell>
        </row>
        <row r="35">
          <cell r="G35" t="str">
            <v>SST</v>
          </cell>
          <cell r="AB35" t="str">
            <v>BABARA SST</v>
          </cell>
          <cell r="AC35" t="str">
            <v>BABRA</v>
          </cell>
          <cell r="AD35" t="str">
            <v>AMRELI-1</v>
          </cell>
          <cell r="AE35" t="str">
            <v>AMRELI</v>
          </cell>
          <cell r="AG35" t="str">
            <v>BABRA</v>
          </cell>
        </row>
        <row r="36">
          <cell r="G36" t="str">
            <v>HTEX</v>
          </cell>
          <cell r="AB36" t="str">
            <v>BABARA W/W HTEX</v>
          </cell>
          <cell r="AC36" t="str">
            <v>LATHI</v>
          </cell>
          <cell r="AD36" t="str">
            <v>AMRELI-1</v>
          </cell>
          <cell r="AE36" t="str">
            <v>AMRELI</v>
          </cell>
          <cell r="AG36" t="str">
            <v>BABRA</v>
          </cell>
        </row>
        <row r="37">
          <cell r="G37" t="str">
            <v>AG</v>
          </cell>
          <cell r="AB37" t="str">
            <v>BABARIYA AG</v>
          </cell>
          <cell r="AC37" t="str">
            <v>UNA-1</v>
          </cell>
          <cell r="AD37" t="str">
            <v>UNA</v>
          </cell>
          <cell r="AE37" t="str">
            <v>AMRELI</v>
          </cell>
          <cell r="AG37" t="str">
            <v>GIRGADHADA</v>
          </cell>
        </row>
        <row r="38">
          <cell r="G38" t="str">
            <v>URBAN</v>
          </cell>
          <cell r="AB38" t="str">
            <v>BABRA CITY URBAN</v>
          </cell>
          <cell r="AC38" t="str">
            <v>BABRA</v>
          </cell>
          <cell r="AD38" t="str">
            <v>AMRELI-1</v>
          </cell>
          <cell r="AE38" t="str">
            <v>AMRELI</v>
          </cell>
          <cell r="AG38" t="str">
            <v>BABRA</v>
          </cell>
        </row>
        <row r="39">
          <cell r="G39" t="str">
            <v>JGY</v>
          </cell>
          <cell r="AB39" t="str">
            <v>BABRIYADHAR JGY</v>
          </cell>
          <cell r="AC39" t="str">
            <v>RAJULA</v>
          </cell>
          <cell r="AD39" t="str">
            <v>S'KUNDLA</v>
          </cell>
          <cell r="AE39" t="str">
            <v>AMRELI</v>
          </cell>
          <cell r="AG39" t="str">
            <v>DUNGAR</v>
          </cell>
        </row>
        <row r="40">
          <cell r="G40" t="str">
            <v>JGY</v>
          </cell>
          <cell r="AB40" t="str">
            <v>BADHADA JGY</v>
          </cell>
          <cell r="AC40" t="str">
            <v>S'KUNDLA [R]</v>
          </cell>
          <cell r="AD40" t="str">
            <v>S'KUNDLA</v>
          </cell>
          <cell r="AE40" t="str">
            <v>AMRELI</v>
          </cell>
          <cell r="AG40" t="str">
            <v>S'KUNDLA</v>
          </cell>
        </row>
        <row r="41">
          <cell r="G41" t="str">
            <v>URBAN</v>
          </cell>
          <cell r="AB41" t="str">
            <v>BAGASARA CITY URBAN</v>
          </cell>
          <cell r="AC41" t="str">
            <v>BAGASARA</v>
          </cell>
          <cell r="AD41" t="str">
            <v>AMRELI-2</v>
          </cell>
          <cell r="AE41" t="str">
            <v>AMRELI</v>
          </cell>
          <cell r="AG41" t="str">
            <v>BAGASARA</v>
          </cell>
        </row>
        <row r="42">
          <cell r="G42" t="str">
            <v>SST</v>
          </cell>
          <cell r="AB42" t="str">
            <v>BAGASARA SST</v>
          </cell>
          <cell r="AC42" t="str">
            <v>BAGASARA</v>
          </cell>
          <cell r="AD42" t="str">
            <v>AMRELI-2</v>
          </cell>
          <cell r="AE42" t="str">
            <v>AMRELI</v>
          </cell>
          <cell r="AG42" t="str">
            <v>BAGASARA</v>
          </cell>
        </row>
        <row r="43">
          <cell r="G43" t="str">
            <v>AG</v>
          </cell>
          <cell r="AB43" t="str">
            <v>BALAPUR AG</v>
          </cell>
          <cell r="AC43" t="str">
            <v>KUKAVAV</v>
          </cell>
          <cell r="AD43" t="str">
            <v>AMRELI-2</v>
          </cell>
          <cell r="AE43" t="str">
            <v>AMRELI</v>
          </cell>
          <cell r="AG43" t="str">
            <v>KUNKAVAV</v>
          </cell>
        </row>
        <row r="44">
          <cell r="G44" t="str">
            <v>AG</v>
          </cell>
          <cell r="AB44" t="str">
            <v>BALNATH AG</v>
          </cell>
          <cell r="AC44" t="str">
            <v>KODINAR-1</v>
          </cell>
          <cell r="AD44" t="str">
            <v>UNA</v>
          </cell>
          <cell r="AE44" t="str">
            <v>AMRELI</v>
          </cell>
          <cell r="AG44" t="str">
            <v>KODINAR</v>
          </cell>
        </row>
        <row r="45">
          <cell r="G45" t="str">
            <v>AG</v>
          </cell>
          <cell r="AB45" t="str">
            <v>BARMAN AG</v>
          </cell>
          <cell r="AC45" t="str">
            <v>JAFRABAD</v>
          </cell>
          <cell r="AD45" t="str">
            <v>S'KUNDLA</v>
          </cell>
          <cell r="AE45" t="str">
            <v>AMRELI</v>
          </cell>
          <cell r="AG45" t="str">
            <v>MOTA-BARMAN</v>
          </cell>
        </row>
        <row r="46">
          <cell r="G46" t="str">
            <v>JGY</v>
          </cell>
          <cell r="AB46" t="str">
            <v>BARPATOLI JGY</v>
          </cell>
          <cell r="AC46" t="str">
            <v>RAJULA</v>
          </cell>
          <cell r="AD46" t="str">
            <v>S'KUNDLA</v>
          </cell>
          <cell r="AE46" t="str">
            <v>AMRELI</v>
          </cell>
          <cell r="AG46" t="str">
            <v>RAJULA</v>
          </cell>
        </row>
        <row r="47">
          <cell r="G47" t="str">
            <v>JGY</v>
          </cell>
          <cell r="AB47" t="str">
            <v>BELA JGY</v>
          </cell>
          <cell r="AC47" t="str">
            <v>DAMNAGAR</v>
          </cell>
          <cell r="AD47" t="str">
            <v>AMRELI-1</v>
          </cell>
          <cell r="AE47" t="str">
            <v>AMRELI</v>
          </cell>
          <cell r="AG47" t="str">
            <v>GARIYADHAR</v>
          </cell>
        </row>
        <row r="48">
          <cell r="G48" t="str">
            <v>AG</v>
          </cell>
          <cell r="AB48" t="str">
            <v>BHADASI AG</v>
          </cell>
          <cell r="AC48" t="str">
            <v>UNA-1</v>
          </cell>
          <cell r="AD48" t="str">
            <v>UNA</v>
          </cell>
          <cell r="AE48" t="str">
            <v>AMRELI</v>
          </cell>
          <cell r="AG48" t="str">
            <v>KESARIYA</v>
          </cell>
        </row>
        <row r="49">
          <cell r="G49" t="str">
            <v>AG</v>
          </cell>
          <cell r="AB49" t="str">
            <v>BHADER AG</v>
          </cell>
          <cell r="AC49" t="str">
            <v>DHARI</v>
          </cell>
          <cell r="AD49" t="str">
            <v>AMRELI-2</v>
          </cell>
          <cell r="AE49" t="str">
            <v>AMRELI</v>
          </cell>
          <cell r="AG49" t="str">
            <v>BHADER</v>
          </cell>
        </row>
        <row r="50">
          <cell r="G50" t="str">
            <v>SST</v>
          </cell>
          <cell r="AB50" t="str">
            <v>BHADER SST</v>
          </cell>
          <cell r="AC50" t="str">
            <v>DHARI</v>
          </cell>
          <cell r="AD50" t="str">
            <v>AMRELI-2</v>
          </cell>
          <cell r="AE50" t="str">
            <v>AMRELI</v>
          </cell>
          <cell r="AG50" t="str">
            <v>BHADER</v>
          </cell>
        </row>
        <row r="51">
          <cell r="G51" t="str">
            <v>AG</v>
          </cell>
          <cell r="AB51" t="str">
            <v>BHAVANI AG</v>
          </cell>
          <cell r="AC51" t="str">
            <v>KODINAR-2</v>
          </cell>
          <cell r="AD51" t="str">
            <v>UNA</v>
          </cell>
          <cell r="AE51" t="str">
            <v>AMRELI</v>
          </cell>
          <cell r="AG51" t="str">
            <v>KODINAR</v>
          </cell>
        </row>
        <row r="52">
          <cell r="G52" t="str">
            <v>JGY</v>
          </cell>
          <cell r="AB52" t="str">
            <v>BHEBHA JGY</v>
          </cell>
          <cell r="AC52" t="str">
            <v>UNA-1</v>
          </cell>
          <cell r="AD52" t="str">
            <v>UNA</v>
          </cell>
          <cell r="AE52" t="str">
            <v>AMRELI</v>
          </cell>
          <cell r="AG52" t="str">
            <v>KESARIYA</v>
          </cell>
        </row>
        <row r="53">
          <cell r="G53" t="str">
            <v>AG</v>
          </cell>
          <cell r="AB53" t="str">
            <v>BHERAI AG</v>
          </cell>
          <cell r="AC53" t="str">
            <v>RAJULA</v>
          </cell>
          <cell r="AD53" t="str">
            <v>S'KUNDLA</v>
          </cell>
          <cell r="AE53" t="str">
            <v>AMRELI</v>
          </cell>
          <cell r="AG53" t="str">
            <v>RAJULA</v>
          </cell>
        </row>
        <row r="54">
          <cell r="G54" t="str">
            <v>AG</v>
          </cell>
          <cell r="AB54" t="str">
            <v>BHESVADI AG</v>
          </cell>
          <cell r="AC54" t="str">
            <v>LILIYA N</v>
          </cell>
          <cell r="AD54" t="str">
            <v>AMRELI-1</v>
          </cell>
          <cell r="AE54" t="str">
            <v>AMRELI</v>
          </cell>
          <cell r="AG54" t="str">
            <v>LILIYA</v>
          </cell>
        </row>
        <row r="55">
          <cell r="G55" t="str">
            <v>JGY</v>
          </cell>
          <cell r="AB55" t="str">
            <v>BHIDBHANJAN JGY</v>
          </cell>
          <cell r="AC55" t="str">
            <v>UNA-2</v>
          </cell>
          <cell r="AD55" t="str">
            <v>UNA</v>
          </cell>
          <cell r="AE55" t="str">
            <v>AMRELI</v>
          </cell>
          <cell r="AG55" t="str">
            <v>SAMTER</v>
          </cell>
        </row>
        <row r="56">
          <cell r="G56" t="str">
            <v>JGY</v>
          </cell>
          <cell r="AB56" t="str">
            <v>BHINGRAD JGY</v>
          </cell>
          <cell r="AC56" t="str">
            <v>LATHI</v>
          </cell>
          <cell r="AD56" t="str">
            <v>AMRELI-1</v>
          </cell>
          <cell r="AE56" t="str">
            <v>AMRELI</v>
          </cell>
          <cell r="AG56" t="str">
            <v>LATHI</v>
          </cell>
        </row>
        <row r="57">
          <cell r="G57" t="str">
            <v>JGY</v>
          </cell>
          <cell r="AB57" t="str">
            <v>BHOMESHWAR JGY</v>
          </cell>
          <cell r="AC57" t="str">
            <v>KODINAR-2</v>
          </cell>
          <cell r="AD57" t="str">
            <v>UNA</v>
          </cell>
          <cell r="AE57" t="str">
            <v>AMRELI</v>
          </cell>
          <cell r="AG57" t="str">
            <v>ALIDAR</v>
          </cell>
        </row>
        <row r="58">
          <cell r="G58" t="str">
            <v>JGY</v>
          </cell>
          <cell r="AB58" t="str">
            <v>BHURAKHIYA JGY</v>
          </cell>
          <cell r="AC58" t="str">
            <v>DAMNAGAR</v>
          </cell>
          <cell r="AD58" t="str">
            <v>AMRELI-1</v>
          </cell>
          <cell r="AE58" t="str">
            <v>AMRELI</v>
          </cell>
          <cell r="AG58" t="str">
            <v>DAMNAGAR</v>
          </cell>
        </row>
        <row r="59">
          <cell r="G59" t="str">
            <v>URBAN</v>
          </cell>
          <cell r="AB59" t="str">
            <v>BHUTNATH CITY URBAN</v>
          </cell>
          <cell r="AC59" t="str">
            <v>BAGASARA</v>
          </cell>
          <cell r="AD59" t="str">
            <v>AMRELI-2</v>
          </cell>
          <cell r="AE59" t="str">
            <v>AMRELI</v>
          </cell>
          <cell r="AG59" t="str">
            <v>BAGASARA</v>
          </cell>
        </row>
        <row r="60">
          <cell r="G60" t="str">
            <v>JGY</v>
          </cell>
          <cell r="AB60" t="str">
            <v>BHUVA JGY</v>
          </cell>
          <cell r="AC60" t="str">
            <v>S'KUNDLA [R]</v>
          </cell>
          <cell r="AD60" t="str">
            <v>S'KUNDLA</v>
          </cell>
          <cell r="AE60" t="str">
            <v>AMRELI</v>
          </cell>
          <cell r="AG60" t="str">
            <v>S'KUNDLA</v>
          </cell>
        </row>
        <row r="61">
          <cell r="G61" t="str">
            <v>AG</v>
          </cell>
          <cell r="AB61" t="str">
            <v>BODIDAR AG</v>
          </cell>
          <cell r="AC61" t="str">
            <v>UNA-1</v>
          </cell>
          <cell r="AD61" t="str">
            <v>UNA</v>
          </cell>
          <cell r="AE61" t="str">
            <v>AMRELI</v>
          </cell>
          <cell r="AG61" t="str">
            <v>UNA</v>
          </cell>
        </row>
        <row r="62">
          <cell r="G62" t="str">
            <v>AG</v>
          </cell>
          <cell r="AB62" t="str">
            <v>BORADI AG</v>
          </cell>
          <cell r="AC62" t="str">
            <v>DHARI</v>
          </cell>
          <cell r="AD62" t="str">
            <v>AMRELI-2</v>
          </cell>
          <cell r="AE62" t="str">
            <v>AMRELI</v>
          </cell>
          <cell r="AG62" t="str">
            <v>DALKHANIYA</v>
          </cell>
        </row>
        <row r="63">
          <cell r="G63" t="str">
            <v>AG</v>
          </cell>
          <cell r="AB63" t="str">
            <v>CHAKKARGADH AG</v>
          </cell>
          <cell r="AC63" t="str">
            <v>AMRELI [R]</v>
          </cell>
          <cell r="AD63" t="str">
            <v>AMRELI-1</v>
          </cell>
          <cell r="AE63" t="str">
            <v>AMRELI</v>
          </cell>
          <cell r="AG63" t="str">
            <v>AMRELI</v>
          </cell>
        </row>
        <row r="64">
          <cell r="G64" t="str">
            <v>URBAN</v>
          </cell>
          <cell r="AB64" t="str">
            <v>CHALALA CITY URBAN</v>
          </cell>
          <cell r="AC64" t="str">
            <v>CHALALA</v>
          </cell>
          <cell r="AD64" t="str">
            <v>AMRELI-2</v>
          </cell>
          <cell r="AE64" t="str">
            <v>AMRELI</v>
          </cell>
          <cell r="AG64" t="str">
            <v>CHALALA</v>
          </cell>
        </row>
        <row r="65">
          <cell r="G65" t="str">
            <v>SST</v>
          </cell>
          <cell r="AB65" t="str">
            <v>CHALALA SST</v>
          </cell>
          <cell r="AC65" t="str">
            <v>CHALALA</v>
          </cell>
          <cell r="AD65" t="str">
            <v>AMRELI-2</v>
          </cell>
          <cell r="AE65" t="str">
            <v>AMRELI</v>
          </cell>
          <cell r="AG65" t="str">
            <v>CHALALA</v>
          </cell>
        </row>
        <row r="66">
          <cell r="G66" t="str">
            <v>AG</v>
          </cell>
          <cell r="AB66" t="str">
            <v>CHAMARDI AG</v>
          </cell>
          <cell r="AC66" t="str">
            <v>BABRA</v>
          </cell>
          <cell r="AD66" t="str">
            <v>AMRELI-1</v>
          </cell>
          <cell r="AE66" t="str">
            <v>AMRELI</v>
          </cell>
          <cell r="AG66" t="str">
            <v>BABRA</v>
          </cell>
        </row>
        <row r="67">
          <cell r="G67" t="str">
            <v>AG</v>
          </cell>
          <cell r="AB67" t="str">
            <v>CHARKHA AG</v>
          </cell>
          <cell r="AC67" t="str">
            <v>BABRA</v>
          </cell>
          <cell r="AD67" t="str">
            <v>AMRELI-1</v>
          </cell>
          <cell r="AE67" t="str">
            <v>AMRELI</v>
          </cell>
          <cell r="AG67" t="str">
            <v>BABRA</v>
          </cell>
        </row>
        <row r="68">
          <cell r="G68" t="str">
            <v>JGY</v>
          </cell>
          <cell r="AB68" t="str">
            <v>CHARKHA JGY</v>
          </cell>
          <cell r="AC68" t="str">
            <v>CHALALA</v>
          </cell>
          <cell r="AD68" t="str">
            <v>AMRELI-2</v>
          </cell>
          <cell r="AE68" t="str">
            <v>AMRELI</v>
          </cell>
          <cell r="AG68" t="str">
            <v>CHALALA</v>
          </cell>
        </row>
        <row r="69">
          <cell r="G69" t="str">
            <v>HTEX</v>
          </cell>
          <cell r="AB69" t="str">
            <v>CHAVAND W/W HTEX</v>
          </cell>
          <cell r="AC69" t="str">
            <v>LATHI</v>
          </cell>
          <cell r="AD69" t="str">
            <v>AMRELI-1</v>
          </cell>
          <cell r="AE69" t="str">
            <v>AMRELI</v>
          </cell>
          <cell r="AG69" t="str">
            <v>DHASA</v>
          </cell>
        </row>
        <row r="70">
          <cell r="G70" t="str">
            <v>AG</v>
          </cell>
          <cell r="AB70" t="str">
            <v>CHHACHHAR AG</v>
          </cell>
          <cell r="AC70" t="str">
            <v>KODINAR-2</v>
          </cell>
          <cell r="AD70" t="str">
            <v>UNA</v>
          </cell>
          <cell r="AE70" t="str">
            <v>AMRELI</v>
          </cell>
          <cell r="AG70" t="str">
            <v>KODINAR</v>
          </cell>
        </row>
        <row r="71">
          <cell r="G71" t="str">
            <v>JGY</v>
          </cell>
          <cell r="AB71" t="str">
            <v>CHHACHHAR JGY</v>
          </cell>
          <cell r="AC71" t="str">
            <v>KODINAR-2</v>
          </cell>
          <cell r="AD71" t="str">
            <v>UNA</v>
          </cell>
          <cell r="AE71" t="str">
            <v>AMRELI</v>
          </cell>
          <cell r="AG71" t="str">
            <v>GHANTVAD</v>
          </cell>
        </row>
        <row r="72">
          <cell r="G72" t="str">
            <v>AG</v>
          </cell>
          <cell r="AB72" t="str">
            <v>CHIKHALI AG</v>
          </cell>
          <cell r="AC72" t="str">
            <v>S'KUNDLA [R]</v>
          </cell>
          <cell r="AD72" t="str">
            <v>S'KUNDLA</v>
          </cell>
          <cell r="AE72" t="str">
            <v>AMRELI</v>
          </cell>
          <cell r="AG72" t="str">
            <v>VIJPADI</v>
          </cell>
        </row>
        <row r="73">
          <cell r="G73" t="str">
            <v>JGY</v>
          </cell>
          <cell r="AB73" t="str">
            <v>CHIKHALKUBA JGY</v>
          </cell>
          <cell r="AC73" t="str">
            <v>UNA-2</v>
          </cell>
          <cell r="AD73" t="str">
            <v>UNA</v>
          </cell>
          <cell r="AE73" t="str">
            <v>AMRELI</v>
          </cell>
          <cell r="AG73" t="str">
            <v>DHOKADAVA</v>
          </cell>
        </row>
        <row r="74">
          <cell r="G74" t="str">
            <v>URBAN</v>
          </cell>
          <cell r="AB74" t="str">
            <v>CHITAL CITY URBAN</v>
          </cell>
          <cell r="AC74" t="str">
            <v>CHITAL N</v>
          </cell>
          <cell r="AD74" t="str">
            <v>AMRELI-1</v>
          </cell>
          <cell r="AE74" t="str">
            <v>AMRELI</v>
          </cell>
          <cell r="AG74" t="str">
            <v>CHITAL</v>
          </cell>
        </row>
        <row r="75">
          <cell r="G75" t="str">
            <v>SST</v>
          </cell>
          <cell r="AB75" t="str">
            <v>CHITAL SST</v>
          </cell>
          <cell r="AC75" t="str">
            <v>CHITAL N</v>
          </cell>
          <cell r="AD75" t="str">
            <v>AMRELI-1</v>
          </cell>
          <cell r="AE75" t="str">
            <v>AMRELI</v>
          </cell>
          <cell r="AG75" t="str">
            <v>CHITAL</v>
          </cell>
        </row>
        <row r="76">
          <cell r="G76" t="str">
            <v>JGY</v>
          </cell>
          <cell r="AB76" t="str">
            <v>CHOTRA JGY</v>
          </cell>
          <cell r="AC76" t="str">
            <v>JAFRABAD</v>
          </cell>
          <cell r="AD76" t="str">
            <v>S'KUNDLA</v>
          </cell>
          <cell r="AE76" t="str">
            <v>AMRELI</v>
          </cell>
          <cell r="AG76" t="str">
            <v>MOTA-BARMAN</v>
          </cell>
        </row>
        <row r="77">
          <cell r="G77" t="str">
            <v>AG</v>
          </cell>
          <cell r="AB77" t="str">
            <v>DABHALI AG</v>
          </cell>
          <cell r="AC77" t="str">
            <v>DHARI</v>
          </cell>
          <cell r="AD77" t="str">
            <v>AMRELI-2</v>
          </cell>
          <cell r="AE77" t="str">
            <v>AMRELI</v>
          </cell>
          <cell r="AG77" t="str">
            <v>DUDHALA</v>
          </cell>
        </row>
        <row r="78">
          <cell r="G78" t="str">
            <v>AG</v>
          </cell>
          <cell r="AB78" t="str">
            <v>DADHIYALI AG</v>
          </cell>
          <cell r="AC78" t="str">
            <v>S'KUNDLA [R]</v>
          </cell>
          <cell r="AD78" t="str">
            <v>S'KUNDLA</v>
          </cell>
          <cell r="AE78" t="str">
            <v>AMRELI</v>
          </cell>
          <cell r="AG78" t="str">
            <v>KHAMBHA</v>
          </cell>
        </row>
        <row r="79">
          <cell r="G79" t="str">
            <v>JGY</v>
          </cell>
          <cell r="AB79" t="str">
            <v>DADMA JGY</v>
          </cell>
          <cell r="AC79" t="str">
            <v>LILIYA N</v>
          </cell>
          <cell r="AD79" t="str">
            <v>AMRELI-1</v>
          </cell>
          <cell r="AE79" t="str">
            <v>AMRELI</v>
          </cell>
          <cell r="AG79" t="str">
            <v>LILIYA</v>
          </cell>
        </row>
        <row r="80">
          <cell r="G80" t="str">
            <v>AG</v>
          </cell>
          <cell r="AB80" t="str">
            <v>DADMADADA AG</v>
          </cell>
          <cell r="AC80" t="str">
            <v>BAGASARA</v>
          </cell>
          <cell r="AD80" t="str">
            <v>AMRELI-2</v>
          </cell>
          <cell r="AE80" t="str">
            <v>AMRELI</v>
          </cell>
          <cell r="AG80" t="str">
            <v>NAVIHALIYAD</v>
          </cell>
        </row>
        <row r="81">
          <cell r="G81" t="str">
            <v>AG</v>
          </cell>
          <cell r="AB81" t="str">
            <v>DAHIDA AG</v>
          </cell>
          <cell r="AC81" t="str">
            <v>AMRELI [R]</v>
          </cell>
          <cell r="AD81" t="str">
            <v>AMRELI-1</v>
          </cell>
          <cell r="AE81" t="str">
            <v>AMRELI</v>
          </cell>
          <cell r="AG81" t="str">
            <v>AMRELI-B</v>
          </cell>
        </row>
        <row r="82">
          <cell r="G82" t="str">
            <v>JGY</v>
          </cell>
          <cell r="AB82" t="str">
            <v>DAHITHARA JGY</v>
          </cell>
          <cell r="AC82" t="str">
            <v>DAMNAGAR</v>
          </cell>
          <cell r="AD82" t="str">
            <v>AMRELI-1</v>
          </cell>
          <cell r="AE82" t="str">
            <v>AMRELI</v>
          </cell>
          <cell r="AG82" t="str">
            <v>DAMNAGAR</v>
          </cell>
        </row>
        <row r="83">
          <cell r="G83" t="str">
            <v>INDU</v>
          </cell>
          <cell r="AB83" t="str">
            <v>DAIRY INDU</v>
          </cell>
          <cell r="AC83" t="str">
            <v>CHALALA</v>
          </cell>
          <cell r="AD83" t="str">
            <v>AMRELI-2</v>
          </cell>
          <cell r="AE83" t="str">
            <v>AMRELI</v>
          </cell>
          <cell r="AG83" t="str">
            <v>DHARI</v>
          </cell>
        </row>
        <row r="84">
          <cell r="G84" t="str">
            <v>JGY</v>
          </cell>
          <cell r="AB84" t="str">
            <v>DALKHANIYA JGY</v>
          </cell>
          <cell r="AC84" t="str">
            <v>DHARI</v>
          </cell>
          <cell r="AD84" t="str">
            <v>AMRELI-2</v>
          </cell>
          <cell r="AE84" t="str">
            <v>AMRELI</v>
          </cell>
          <cell r="AG84" t="str">
            <v>DALKHANIYA</v>
          </cell>
        </row>
        <row r="85">
          <cell r="G85" t="str">
            <v>SST</v>
          </cell>
          <cell r="AB85" t="str">
            <v>DALKHANIYA SST</v>
          </cell>
          <cell r="AC85" t="str">
            <v>DHARI</v>
          </cell>
          <cell r="AD85" t="str">
            <v>AMRELI-2</v>
          </cell>
          <cell r="AE85" t="str">
            <v>AMRELI</v>
          </cell>
          <cell r="AG85" t="str">
            <v>DALKHANIYA</v>
          </cell>
        </row>
        <row r="86">
          <cell r="G86" t="str">
            <v>URBAN</v>
          </cell>
          <cell r="AB86" t="str">
            <v>DAMNAGAR CITY URBAN</v>
          </cell>
          <cell r="AC86" t="str">
            <v>DAMNAGAR</v>
          </cell>
          <cell r="AD86" t="str">
            <v>AMRELI-1</v>
          </cell>
          <cell r="AE86" t="str">
            <v>AMRELI</v>
          </cell>
          <cell r="AG86" t="str">
            <v>DAMNAGAR</v>
          </cell>
        </row>
        <row r="87">
          <cell r="G87" t="str">
            <v>JGY</v>
          </cell>
          <cell r="AB87" t="str">
            <v>DATARDI JGY</v>
          </cell>
          <cell r="AC87" t="str">
            <v>RAJULA</v>
          </cell>
          <cell r="AD87" t="str">
            <v>S'KUNDLA</v>
          </cell>
          <cell r="AE87" t="str">
            <v>AMRELI</v>
          </cell>
          <cell r="AG87" t="str">
            <v>DUNGAR</v>
          </cell>
        </row>
        <row r="88">
          <cell r="G88" t="str">
            <v>AG</v>
          </cell>
          <cell r="AB88" t="str">
            <v>DEDAN AG</v>
          </cell>
          <cell r="AC88" t="str">
            <v>KHAMBHA N</v>
          </cell>
          <cell r="AD88" t="str">
            <v>S'KUNDLA</v>
          </cell>
          <cell r="AE88" t="str">
            <v>AMRELI</v>
          </cell>
          <cell r="AG88" t="str">
            <v>KHAMBHA</v>
          </cell>
        </row>
        <row r="89">
          <cell r="G89" t="str">
            <v>AG</v>
          </cell>
          <cell r="AB89" t="str">
            <v>DELWADA AG</v>
          </cell>
          <cell r="AC89" t="str">
            <v>UNA-2</v>
          </cell>
          <cell r="AD89" t="str">
            <v>UNA</v>
          </cell>
          <cell r="AE89" t="str">
            <v>AMRELI</v>
          </cell>
          <cell r="AG89" t="str">
            <v>UNA</v>
          </cell>
        </row>
        <row r="90">
          <cell r="G90" t="str">
            <v>JGY</v>
          </cell>
          <cell r="AB90" t="str">
            <v>DERIPIPARIYA JGY</v>
          </cell>
          <cell r="AC90" t="str">
            <v>BAGASARA</v>
          </cell>
          <cell r="AD90" t="str">
            <v>AMRELI-2</v>
          </cell>
          <cell r="AE90" t="str">
            <v>AMRELI</v>
          </cell>
          <cell r="AG90" t="str">
            <v>NAVIHALIYAD</v>
          </cell>
        </row>
        <row r="91">
          <cell r="G91" t="str">
            <v>AG</v>
          </cell>
          <cell r="AB91" t="str">
            <v>DEVALA AG</v>
          </cell>
          <cell r="AC91" t="str">
            <v>VADIA</v>
          </cell>
          <cell r="AD91" t="str">
            <v>AMRELI-2</v>
          </cell>
          <cell r="AE91" t="str">
            <v>AMRELI</v>
          </cell>
          <cell r="AG91" t="str">
            <v>LILAKHA</v>
          </cell>
        </row>
        <row r="92">
          <cell r="G92" t="str">
            <v>HTEX</v>
          </cell>
          <cell r="AB92" t="str">
            <v>DEVALA W/W HTEX</v>
          </cell>
          <cell r="AC92" t="str">
            <v>DHARI</v>
          </cell>
          <cell r="AD92" t="str">
            <v>AMRELI-2</v>
          </cell>
          <cell r="AE92" t="str">
            <v>AMRELI</v>
          </cell>
          <cell r="AG92" t="str">
            <v>DUDHALA</v>
          </cell>
        </row>
        <row r="93">
          <cell r="G93" t="str">
            <v>AG</v>
          </cell>
          <cell r="AB93" t="str">
            <v>DEVALI AG</v>
          </cell>
          <cell r="AC93" t="str">
            <v>KODINAR-1</v>
          </cell>
          <cell r="AD93" t="str">
            <v>UNA</v>
          </cell>
          <cell r="AE93" t="str">
            <v>AMRELI</v>
          </cell>
          <cell r="AG93" t="str">
            <v>DEVALI</v>
          </cell>
        </row>
        <row r="94">
          <cell r="G94" t="str">
            <v>SST</v>
          </cell>
          <cell r="AB94" t="str">
            <v>DEVALI SST</v>
          </cell>
          <cell r="AC94" t="str">
            <v>KODINAR-1</v>
          </cell>
          <cell r="AD94" t="str">
            <v>UNA</v>
          </cell>
          <cell r="AE94" t="str">
            <v>AMRELI</v>
          </cell>
          <cell r="AG94" t="str">
            <v>DEVALI</v>
          </cell>
        </row>
        <row r="95">
          <cell r="G95" t="str">
            <v>AG</v>
          </cell>
          <cell r="AB95" t="str">
            <v>DHAMEL AG</v>
          </cell>
          <cell r="AC95" t="str">
            <v>DAMNAGAR</v>
          </cell>
          <cell r="AD95" t="str">
            <v>AMRELI-1</v>
          </cell>
          <cell r="AE95" t="str">
            <v>AMRELI</v>
          </cell>
          <cell r="AG95" t="str">
            <v>DAMNAGAR</v>
          </cell>
        </row>
        <row r="96">
          <cell r="G96" t="str">
            <v>AG</v>
          </cell>
          <cell r="AB96" t="str">
            <v>DHARAGANI AG</v>
          </cell>
          <cell r="AC96" t="str">
            <v>CHALALA</v>
          </cell>
          <cell r="AD96" t="str">
            <v>AMRELI-2</v>
          </cell>
          <cell r="AE96" t="str">
            <v>AMRELI</v>
          </cell>
          <cell r="AG96" t="str">
            <v>CHALALA</v>
          </cell>
        </row>
        <row r="97">
          <cell r="G97" t="str">
            <v>AG</v>
          </cell>
          <cell r="AB97" t="str">
            <v>DHARAI AG</v>
          </cell>
          <cell r="AC97" t="str">
            <v>BABRA</v>
          </cell>
          <cell r="AD97" t="str">
            <v>AMRELI-1</v>
          </cell>
          <cell r="AE97" t="str">
            <v>AMRELI</v>
          </cell>
          <cell r="AG97" t="str">
            <v>CHITAL</v>
          </cell>
        </row>
        <row r="98">
          <cell r="G98" t="str">
            <v>URBAN</v>
          </cell>
          <cell r="AB98" t="str">
            <v>DHARI CITY URBAN</v>
          </cell>
          <cell r="AC98" t="str">
            <v>DHARI</v>
          </cell>
          <cell r="AD98" t="str">
            <v>AMRELI-2</v>
          </cell>
          <cell r="AE98" t="str">
            <v>AMRELI</v>
          </cell>
          <cell r="AG98" t="str">
            <v>DHARI</v>
          </cell>
        </row>
        <row r="99">
          <cell r="G99" t="str">
            <v>SST</v>
          </cell>
          <cell r="AB99" t="str">
            <v>DHARI SST</v>
          </cell>
          <cell r="AC99" t="str">
            <v>DHARI</v>
          </cell>
          <cell r="AD99" t="str">
            <v>AMRELI-2</v>
          </cell>
          <cell r="AE99" t="str">
            <v>AMRELI</v>
          </cell>
          <cell r="AG99" t="str">
            <v>DHARI</v>
          </cell>
        </row>
        <row r="100">
          <cell r="G100" t="str">
            <v>JGY</v>
          </cell>
          <cell r="AB100" t="str">
            <v>DHARNATH JGY</v>
          </cell>
          <cell r="AC100" t="str">
            <v>RAJULA</v>
          </cell>
          <cell r="AD100" t="str">
            <v>S'KUNDLA</v>
          </cell>
          <cell r="AE100" t="str">
            <v>AMRELI</v>
          </cell>
          <cell r="AG100" t="str">
            <v>RAJULA</v>
          </cell>
        </row>
        <row r="101">
          <cell r="G101" t="str">
            <v>JGY</v>
          </cell>
          <cell r="AB101" t="str">
            <v>DHARNGNI-NEW JGY</v>
          </cell>
          <cell r="AC101" t="str">
            <v>CHALALA</v>
          </cell>
          <cell r="AD101" t="str">
            <v>AMRELI-2</v>
          </cell>
          <cell r="AE101" t="str">
            <v>AMRELI</v>
          </cell>
          <cell r="AG101" t="str">
            <v>MOTASAMDHIYALA</v>
          </cell>
        </row>
        <row r="102">
          <cell r="G102" t="str">
            <v>JGY</v>
          </cell>
          <cell r="AB102" t="str">
            <v>DHASA JANCTION JGY</v>
          </cell>
          <cell r="AC102" t="str">
            <v>DAMNAGAR</v>
          </cell>
          <cell r="AD102" t="str">
            <v>AMRELI-1</v>
          </cell>
          <cell r="AE102" t="str">
            <v>AMRELI</v>
          </cell>
          <cell r="AG102" t="str">
            <v>DHASA</v>
          </cell>
        </row>
        <row r="103">
          <cell r="G103" t="str">
            <v>SST</v>
          </cell>
          <cell r="AB103" t="str">
            <v>DHOKADAVA SST</v>
          </cell>
          <cell r="AC103" t="str">
            <v>UNA-2</v>
          </cell>
          <cell r="AD103" t="str">
            <v>UNA</v>
          </cell>
          <cell r="AE103" t="str">
            <v>AMRELI</v>
          </cell>
          <cell r="AG103" t="str">
            <v>DHOKADAVA</v>
          </cell>
        </row>
        <row r="104">
          <cell r="G104" t="str">
            <v>AG</v>
          </cell>
          <cell r="AB104" t="str">
            <v>DHOKADAWA AG</v>
          </cell>
          <cell r="AC104" t="str">
            <v>UNA-2</v>
          </cell>
          <cell r="AD104" t="str">
            <v>UNA</v>
          </cell>
          <cell r="AE104" t="str">
            <v>AMRELI</v>
          </cell>
          <cell r="AG104" t="str">
            <v>UNA</v>
          </cell>
        </row>
        <row r="105">
          <cell r="G105" t="str">
            <v>AG</v>
          </cell>
          <cell r="AB105" t="str">
            <v>DHOLARWA AG</v>
          </cell>
          <cell r="AC105" t="str">
            <v>KUKAVAV</v>
          </cell>
          <cell r="AD105" t="str">
            <v>AMRELI-2</v>
          </cell>
          <cell r="AE105" t="str">
            <v>AMRELI</v>
          </cell>
          <cell r="AG105" t="str">
            <v>KUNKAVAV</v>
          </cell>
        </row>
        <row r="106">
          <cell r="G106" t="str">
            <v>AG</v>
          </cell>
          <cell r="AB106" t="str">
            <v>DHUNDHIYAPIPALIYA AG</v>
          </cell>
          <cell r="AC106" t="str">
            <v>VADIA</v>
          </cell>
          <cell r="AD106" t="str">
            <v>AMRELI-2</v>
          </cell>
          <cell r="AE106" t="str">
            <v>AMRELI</v>
          </cell>
          <cell r="AG106" t="str">
            <v>VADIA</v>
          </cell>
        </row>
        <row r="107">
          <cell r="G107" t="str">
            <v>AG</v>
          </cell>
          <cell r="AB107" t="str">
            <v>DIV AG</v>
          </cell>
          <cell r="AC107" t="str">
            <v>UNA-1</v>
          </cell>
          <cell r="AD107" t="str">
            <v>UNA</v>
          </cell>
          <cell r="AE107" t="str">
            <v>AMRELI</v>
          </cell>
          <cell r="AG107" t="str">
            <v>UNA</v>
          </cell>
        </row>
        <row r="108">
          <cell r="G108" t="str">
            <v>AG</v>
          </cell>
          <cell r="AB108" t="str">
            <v>DOLASA AG</v>
          </cell>
          <cell r="AC108" t="str">
            <v>KODINAR-2</v>
          </cell>
          <cell r="AD108" t="str">
            <v>UNA</v>
          </cell>
          <cell r="AE108" t="str">
            <v>AMRELI</v>
          </cell>
          <cell r="AG108" t="str">
            <v>ADVI</v>
          </cell>
        </row>
        <row r="109">
          <cell r="G109" t="str">
            <v>AG</v>
          </cell>
          <cell r="AB109" t="str">
            <v>DOLATI AG</v>
          </cell>
          <cell r="AC109" t="str">
            <v>S'KUNDLA [R]</v>
          </cell>
          <cell r="AD109" t="str">
            <v>S'KUNDLA</v>
          </cell>
          <cell r="AE109" t="str">
            <v>AMRELI</v>
          </cell>
          <cell r="AG109" t="str">
            <v>AMBARDI</v>
          </cell>
        </row>
        <row r="110">
          <cell r="G110" t="str">
            <v>JGY</v>
          </cell>
          <cell r="AB110" t="str">
            <v>DRON JGY</v>
          </cell>
          <cell r="AC110" t="str">
            <v>UNA-1</v>
          </cell>
          <cell r="AD110" t="str">
            <v>UNA</v>
          </cell>
          <cell r="AE110" t="str">
            <v>AMRELI</v>
          </cell>
          <cell r="AG110" t="str">
            <v>GIRGADHADA</v>
          </cell>
        </row>
        <row r="111">
          <cell r="G111" t="str">
            <v>AG</v>
          </cell>
          <cell r="AB111" t="str">
            <v>DRONESHWER AG</v>
          </cell>
          <cell r="AC111" t="str">
            <v>UNA-1</v>
          </cell>
          <cell r="AD111" t="str">
            <v>UNA</v>
          </cell>
          <cell r="AE111" t="str">
            <v>AMRELI</v>
          </cell>
          <cell r="AG111" t="str">
            <v>GIRGADHADA</v>
          </cell>
        </row>
        <row r="112">
          <cell r="G112" t="str">
            <v>AG</v>
          </cell>
          <cell r="AB112" t="str">
            <v>DUDANA AG</v>
          </cell>
          <cell r="AC112" t="str">
            <v>KODINAR-1</v>
          </cell>
          <cell r="AD112" t="str">
            <v>UNA</v>
          </cell>
          <cell r="AE112" t="str">
            <v>AMRELI</v>
          </cell>
          <cell r="AG112" t="str">
            <v>DEVALI</v>
          </cell>
        </row>
        <row r="113">
          <cell r="G113" t="str">
            <v>AG</v>
          </cell>
          <cell r="AB113" t="str">
            <v>DUDHALA AG</v>
          </cell>
          <cell r="AC113" t="str">
            <v>DHARI</v>
          </cell>
          <cell r="AD113" t="str">
            <v>AMRELI-2</v>
          </cell>
          <cell r="AE113" t="str">
            <v>AMRELI</v>
          </cell>
          <cell r="AG113" t="str">
            <v>DHARI</v>
          </cell>
        </row>
        <row r="114">
          <cell r="G114" t="str">
            <v>SST</v>
          </cell>
          <cell r="AB114" t="str">
            <v>DUDHALA SST</v>
          </cell>
          <cell r="AC114" t="str">
            <v>DHARI</v>
          </cell>
          <cell r="AD114" t="str">
            <v>AMRELI-2</v>
          </cell>
          <cell r="AE114" t="str">
            <v>AMRELI</v>
          </cell>
          <cell r="AG114" t="str">
            <v>DUDHALA</v>
          </cell>
        </row>
        <row r="115">
          <cell r="G115" t="str">
            <v>JGY</v>
          </cell>
          <cell r="AB115" t="str">
            <v>DUNGAR JGY</v>
          </cell>
          <cell r="AC115" t="str">
            <v>RAJULA</v>
          </cell>
          <cell r="AD115" t="str">
            <v>S'KUNDLA</v>
          </cell>
          <cell r="AE115" t="str">
            <v>AMRELI</v>
          </cell>
          <cell r="AG115" t="str">
            <v>DUNGAR</v>
          </cell>
        </row>
        <row r="116">
          <cell r="G116" t="str">
            <v>SST</v>
          </cell>
          <cell r="AB116" t="str">
            <v>DUNGAR SST</v>
          </cell>
          <cell r="AC116" t="str">
            <v>RAJULA</v>
          </cell>
          <cell r="AD116" t="str">
            <v>S'KUNDLA</v>
          </cell>
          <cell r="AE116" t="str">
            <v>AMRELI</v>
          </cell>
          <cell r="AG116" t="str">
            <v>DUNGAR</v>
          </cell>
        </row>
        <row r="117">
          <cell r="G117" t="str">
            <v>AG</v>
          </cell>
          <cell r="AB117" t="str">
            <v>FAFANI AG</v>
          </cell>
          <cell r="AC117" t="str">
            <v>KODINAR-2</v>
          </cell>
          <cell r="AD117" t="str">
            <v>UNA</v>
          </cell>
          <cell r="AE117" t="str">
            <v>AMRELI</v>
          </cell>
          <cell r="AG117" t="str">
            <v>DEVALI</v>
          </cell>
        </row>
        <row r="118">
          <cell r="G118" t="str">
            <v>AG</v>
          </cell>
          <cell r="AB118" t="str">
            <v>FULKA AG</v>
          </cell>
          <cell r="AC118" t="str">
            <v>UNA-1</v>
          </cell>
          <cell r="AD118" t="str">
            <v>UNA</v>
          </cell>
          <cell r="AE118" t="str">
            <v>AMRELI</v>
          </cell>
          <cell r="AG118" t="str">
            <v>KESARIYA</v>
          </cell>
        </row>
        <row r="119">
          <cell r="G119" t="str">
            <v>INDU</v>
          </cell>
          <cell r="AB119" t="str">
            <v>G.H.C.L EXPRESS INDU</v>
          </cell>
          <cell r="AC119" t="str">
            <v>UNA-1</v>
          </cell>
          <cell r="AD119" t="str">
            <v>UNA</v>
          </cell>
          <cell r="AE119" t="str">
            <v>AMRELI</v>
          </cell>
          <cell r="AG119" t="str">
            <v>ADVI</v>
          </cell>
        </row>
        <row r="120">
          <cell r="G120" t="str">
            <v>INDU</v>
          </cell>
          <cell r="AB120" t="str">
            <v>G.H.C.L. INDU</v>
          </cell>
          <cell r="AC120" t="str">
            <v>RAJULA</v>
          </cell>
          <cell r="AD120" t="str">
            <v>S'KUNDLA</v>
          </cell>
          <cell r="AE120" t="str">
            <v>AMRELI</v>
          </cell>
          <cell r="AG120" t="str">
            <v>RAJULA</v>
          </cell>
        </row>
        <row r="121">
          <cell r="G121" t="str">
            <v>AG</v>
          </cell>
          <cell r="AB121" t="str">
            <v>GADHAKADA AG</v>
          </cell>
          <cell r="AC121" t="str">
            <v>S'KUNDLA [R]</v>
          </cell>
          <cell r="AD121" t="str">
            <v>S'KUNDLA</v>
          </cell>
          <cell r="AE121" t="str">
            <v>AMRELI</v>
          </cell>
          <cell r="AG121" t="str">
            <v>S'KUNDLA</v>
          </cell>
        </row>
        <row r="122">
          <cell r="G122" t="str">
            <v>URBAN</v>
          </cell>
          <cell r="AB122" t="str">
            <v>GAJERAPARA URBAN</v>
          </cell>
          <cell r="AC122" t="str">
            <v>AMRELI [T]</v>
          </cell>
          <cell r="AD122" t="str">
            <v>AMRELI-1</v>
          </cell>
          <cell r="AE122" t="str">
            <v>AMRELI</v>
          </cell>
          <cell r="AG122" t="str">
            <v>AMRELI-B</v>
          </cell>
        </row>
        <row r="123">
          <cell r="G123" t="str">
            <v>AG</v>
          </cell>
          <cell r="AB123" t="str">
            <v>GANGADA AG</v>
          </cell>
          <cell r="AC123" t="str">
            <v>UNA-2</v>
          </cell>
          <cell r="AD123" t="str">
            <v>UNA</v>
          </cell>
          <cell r="AE123" t="str">
            <v>AMRELI</v>
          </cell>
          <cell r="AG123" t="str">
            <v>SAMTER</v>
          </cell>
        </row>
        <row r="124">
          <cell r="G124" t="str">
            <v>AG</v>
          </cell>
          <cell r="AB124" t="str">
            <v>GARNI AG</v>
          </cell>
          <cell r="AC124" t="str">
            <v>BABRA</v>
          </cell>
          <cell r="AD124" t="str">
            <v>AMRELI-1</v>
          </cell>
          <cell r="AE124" t="str">
            <v>AMRELI</v>
          </cell>
          <cell r="AG124" t="str">
            <v>KOTADAPITHA</v>
          </cell>
        </row>
        <row r="125">
          <cell r="G125" t="str">
            <v>URBAN</v>
          </cell>
          <cell r="AB125" t="str">
            <v>GAWADKA W/W URBAN</v>
          </cell>
          <cell r="AC125" t="str">
            <v>AMRELI [T]</v>
          </cell>
          <cell r="AD125" t="str">
            <v>AMRELI-1</v>
          </cell>
          <cell r="AE125" t="str">
            <v>AMRELI</v>
          </cell>
          <cell r="AG125" t="str">
            <v>AMRELI</v>
          </cell>
        </row>
        <row r="126">
          <cell r="G126" t="str">
            <v>URBAN</v>
          </cell>
          <cell r="AB126" t="str">
            <v>GAYATRI CITY URBAN</v>
          </cell>
          <cell r="AC126" t="str">
            <v>CHALALA</v>
          </cell>
          <cell r="AD126" t="str">
            <v>AMRELI-2</v>
          </cell>
          <cell r="AE126" t="str">
            <v>AMRELI</v>
          </cell>
          <cell r="AG126" t="str">
            <v>CHALALA</v>
          </cell>
        </row>
        <row r="127">
          <cell r="G127" t="str">
            <v>AG</v>
          </cell>
          <cell r="AB127" t="str">
            <v>GAYTRI AG</v>
          </cell>
          <cell r="AC127" t="str">
            <v>KODINAR-2</v>
          </cell>
          <cell r="AD127" t="str">
            <v>UNA</v>
          </cell>
          <cell r="AE127" t="str">
            <v>AMRELI</v>
          </cell>
          <cell r="AG127" t="str">
            <v>GHANTVAD</v>
          </cell>
        </row>
        <row r="128">
          <cell r="G128" t="str">
            <v>JGY</v>
          </cell>
          <cell r="AB128" t="str">
            <v>GHANSHYAM JGY</v>
          </cell>
          <cell r="AC128" t="str">
            <v>UNA-2</v>
          </cell>
          <cell r="AD128" t="str">
            <v>UNA</v>
          </cell>
          <cell r="AE128" t="str">
            <v>AMRELI</v>
          </cell>
          <cell r="AG128" t="str">
            <v>SAMTER</v>
          </cell>
        </row>
        <row r="129">
          <cell r="G129" t="str">
            <v>AG</v>
          </cell>
          <cell r="AB129" t="str">
            <v>GHANTIYAN (N) AG</v>
          </cell>
          <cell r="AC129" t="str">
            <v>BAGASARA</v>
          </cell>
          <cell r="AD129" t="str">
            <v>AMRELI-2</v>
          </cell>
          <cell r="AE129" t="str">
            <v>AMRELI</v>
          </cell>
          <cell r="AG129" t="str">
            <v>CHUDA</v>
          </cell>
        </row>
        <row r="130">
          <cell r="G130" t="str">
            <v>AG</v>
          </cell>
          <cell r="AB130" t="str">
            <v>GHANTIYAN (O) AG</v>
          </cell>
          <cell r="AC130" t="str">
            <v>BAGASARA</v>
          </cell>
          <cell r="AD130" t="str">
            <v>AMRELI-2</v>
          </cell>
          <cell r="AE130" t="str">
            <v>AMRELI</v>
          </cell>
          <cell r="AG130" t="str">
            <v>BAGASARA</v>
          </cell>
        </row>
        <row r="131">
          <cell r="G131" t="str">
            <v>SST</v>
          </cell>
          <cell r="AB131" t="str">
            <v>GHANTVAD SST</v>
          </cell>
          <cell r="AC131" t="str">
            <v>KODINAR-2</v>
          </cell>
          <cell r="AD131" t="str">
            <v>UNA</v>
          </cell>
          <cell r="AE131" t="str">
            <v>AMRELI</v>
          </cell>
          <cell r="AG131" t="str">
            <v>GHANTVAD</v>
          </cell>
        </row>
        <row r="132">
          <cell r="G132" t="str">
            <v>AG</v>
          </cell>
          <cell r="AB132" t="str">
            <v>GHODAVADI AG</v>
          </cell>
          <cell r="AC132" t="str">
            <v>UNA-1</v>
          </cell>
          <cell r="AD132" t="str">
            <v>UNA</v>
          </cell>
          <cell r="AE132" t="str">
            <v>AMRELI</v>
          </cell>
          <cell r="AG132" t="str">
            <v>GIRGADHADA</v>
          </cell>
        </row>
        <row r="133">
          <cell r="G133" t="str">
            <v>URBAN</v>
          </cell>
          <cell r="AB133" t="str">
            <v>GIDC URBAN</v>
          </cell>
          <cell r="AC133" t="str">
            <v>BABRA</v>
          </cell>
          <cell r="AD133" t="str">
            <v>AMRELI-1</v>
          </cell>
          <cell r="AE133" t="str">
            <v>AMRELI</v>
          </cell>
          <cell r="AG133" t="str">
            <v>BABRA</v>
          </cell>
        </row>
        <row r="134">
          <cell r="G134" t="str">
            <v>AG</v>
          </cell>
          <cell r="AB134" t="str">
            <v>GIRDEVALI AG</v>
          </cell>
          <cell r="AC134" t="str">
            <v>KODINAR-2</v>
          </cell>
          <cell r="AD134" t="str">
            <v>UNA</v>
          </cell>
          <cell r="AE134" t="str">
            <v>AMRELI</v>
          </cell>
          <cell r="AG134" t="str">
            <v>GHANTVAD</v>
          </cell>
        </row>
        <row r="135">
          <cell r="G135" t="str">
            <v>AG</v>
          </cell>
          <cell r="AB135" t="str">
            <v>GIR-GADHADA (OLD) AG</v>
          </cell>
          <cell r="AC135" t="str">
            <v>UNA-1</v>
          </cell>
          <cell r="AD135" t="str">
            <v>UNA</v>
          </cell>
          <cell r="AE135" t="str">
            <v>AMRELI</v>
          </cell>
          <cell r="AG135" t="str">
            <v>UNA</v>
          </cell>
        </row>
        <row r="136">
          <cell r="G136" t="str">
            <v>JGY</v>
          </cell>
          <cell r="AB136" t="str">
            <v>GIRGADHADA JGY</v>
          </cell>
          <cell r="AC136" t="str">
            <v>UNA-1</v>
          </cell>
          <cell r="AD136" t="str">
            <v>UNA</v>
          </cell>
          <cell r="AE136" t="str">
            <v>AMRELI</v>
          </cell>
          <cell r="AG136" t="str">
            <v>GIRGADHADA</v>
          </cell>
        </row>
        <row r="137">
          <cell r="G137" t="str">
            <v>SST</v>
          </cell>
          <cell r="AB137" t="str">
            <v>GIRGADHADA SST</v>
          </cell>
          <cell r="AC137" t="str">
            <v>UNA-1</v>
          </cell>
          <cell r="AD137" t="str">
            <v>UNA</v>
          </cell>
          <cell r="AE137" t="str">
            <v>AMRELI</v>
          </cell>
          <cell r="AG137" t="str">
            <v>GIRGADHADA</v>
          </cell>
        </row>
        <row r="138">
          <cell r="G138" t="str">
            <v>JGY</v>
          </cell>
          <cell r="AB138" t="str">
            <v>GOKHARVALA JGY</v>
          </cell>
          <cell r="AC138" t="str">
            <v>AMRELI [R]</v>
          </cell>
          <cell r="AD138" t="str">
            <v>AMRELI-1</v>
          </cell>
          <cell r="AE138" t="str">
            <v>AMRELI</v>
          </cell>
          <cell r="AG138" t="str">
            <v>AMRELI</v>
          </cell>
        </row>
        <row r="139">
          <cell r="G139" t="str">
            <v>AG</v>
          </cell>
          <cell r="AB139" t="str">
            <v>GOPALGRAM AG</v>
          </cell>
          <cell r="AC139" t="str">
            <v>CHALALA</v>
          </cell>
          <cell r="AD139" t="str">
            <v>AMRELI-2</v>
          </cell>
          <cell r="AE139" t="str">
            <v>AMRELI</v>
          </cell>
          <cell r="AG139" t="str">
            <v>CHALALA</v>
          </cell>
        </row>
        <row r="140">
          <cell r="G140" t="str">
            <v>AG</v>
          </cell>
          <cell r="AB140" t="str">
            <v>GORADKA AG</v>
          </cell>
          <cell r="AC140" t="str">
            <v>S'KUNDLA [R]</v>
          </cell>
          <cell r="AD140" t="str">
            <v>S'KUNDLA</v>
          </cell>
          <cell r="AE140" t="str">
            <v>AMRELI</v>
          </cell>
          <cell r="AG140" t="str">
            <v>VIJPADI</v>
          </cell>
        </row>
        <row r="141">
          <cell r="G141" t="str">
            <v>JGY</v>
          </cell>
          <cell r="AB141" t="str">
            <v>GORANA JGY</v>
          </cell>
          <cell r="AC141" t="str">
            <v>KHAMBHA N</v>
          </cell>
          <cell r="AD141" t="str">
            <v>S'KUNDLA</v>
          </cell>
          <cell r="AE141" t="str">
            <v>AMRELI</v>
          </cell>
          <cell r="AG141" t="str">
            <v>MOTA-BARMAN</v>
          </cell>
        </row>
        <row r="142">
          <cell r="G142" t="str">
            <v>AG</v>
          </cell>
          <cell r="AB142" t="str">
            <v>GOVINDPUR AG</v>
          </cell>
          <cell r="AC142" t="str">
            <v>DHARI</v>
          </cell>
          <cell r="AD142" t="str">
            <v>AMRELI-2</v>
          </cell>
          <cell r="AE142" t="str">
            <v>AMRELI</v>
          </cell>
          <cell r="AG142" t="str">
            <v>DHARI</v>
          </cell>
        </row>
        <row r="143">
          <cell r="G143" t="str">
            <v>HTEX</v>
          </cell>
          <cell r="AB143" t="str">
            <v>GUJ.AMBUJAJETTY HTEX</v>
          </cell>
          <cell r="AC143" t="str">
            <v>KODINAR-1</v>
          </cell>
          <cell r="AD143" t="str">
            <v>UNA</v>
          </cell>
          <cell r="AE143" t="str">
            <v>AMRELI</v>
          </cell>
          <cell r="AG143" t="str">
            <v>KODINAR</v>
          </cell>
        </row>
        <row r="144">
          <cell r="G144" t="str">
            <v>EHT</v>
          </cell>
          <cell r="AB144" t="str">
            <v>GUJ-AMBUJA EHT</v>
          </cell>
          <cell r="AC144" t="str">
            <v>KODINAR-1</v>
          </cell>
          <cell r="AD144" t="str">
            <v>UNA</v>
          </cell>
          <cell r="AE144" t="str">
            <v>AMRELI</v>
          </cell>
          <cell r="AG144" t="str">
            <v>TIMBI</v>
          </cell>
        </row>
        <row r="145">
          <cell r="G145" t="str">
            <v>URBAN</v>
          </cell>
          <cell r="AB145" t="str">
            <v>GUJCOMASSOL URBAN</v>
          </cell>
          <cell r="AC145" t="str">
            <v>AMRELI [T]</v>
          </cell>
          <cell r="AD145" t="str">
            <v>AMRELI-1</v>
          </cell>
          <cell r="AE145" t="str">
            <v>AMRELI</v>
          </cell>
          <cell r="AG145" t="str">
            <v>AMRELI</v>
          </cell>
        </row>
        <row r="146">
          <cell r="G146" t="str">
            <v>AG</v>
          </cell>
          <cell r="AB146" t="str">
            <v>GUNDARAN AG</v>
          </cell>
          <cell r="AC146" t="str">
            <v>LILIYA N</v>
          </cell>
          <cell r="AD146" t="str">
            <v>AMRELI-1</v>
          </cell>
          <cell r="AE146" t="str">
            <v>AMRELI</v>
          </cell>
          <cell r="AG146" t="str">
            <v>LILIYA</v>
          </cell>
        </row>
        <row r="147">
          <cell r="G147" t="str">
            <v>AG</v>
          </cell>
          <cell r="AB147" t="str">
            <v>HADALA AG</v>
          </cell>
          <cell r="AC147" t="str">
            <v>KUKAVAV</v>
          </cell>
          <cell r="AD147" t="str">
            <v>AMRELI-2</v>
          </cell>
          <cell r="AE147" t="str">
            <v>AMRELI</v>
          </cell>
          <cell r="AG147" t="str">
            <v>KUNKAVAV</v>
          </cell>
        </row>
        <row r="148">
          <cell r="G148" t="str">
            <v>AG</v>
          </cell>
          <cell r="AB148" t="str">
            <v>HADIDA AG</v>
          </cell>
          <cell r="AC148" t="str">
            <v>S'KUNDLA [R]</v>
          </cell>
          <cell r="AD148" t="str">
            <v>S'KUNDLA</v>
          </cell>
          <cell r="AE148" t="str">
            <v>AMRELI</v>
          </cell>
          <cell r="AG148" t="str">
            <v>VIJPADI</v>
          </cell>
        </row>
        <row r="149">
          <cell r="G149" t="str">
            <v>JGY</v>
          </cell>
          <cell r="AB149" t="str">
            <v>HAJIRADHAR JGY</v>
          </cell>
          <cell r="AC149" t="str">
            <v>DAMNAGAR</v>
          </cell>
          <cell r="AD149" t="str">
            <v>AMRELI-1</v>
          </cell>
          <cell r="AE149" t="str">
            <v>AMRELI</v>
          </cell>
          <cell r="AG149" t="str">
            <v>DAMNAGAR</v>
          </cell>
        </row>
        <row r="150">
          <cell r="G150" t="str">
            <v>JGY</v>
          </cell>
          <cell r="AB150" t="str">
            <v>HALARIYA JGY</v>
          </cell>
          <cell r="AC150" t="str">
            <v>BAGASARA</v>
          </cell>
          <cell r="AD150" t="str">
            <v>AMRELI-2</v>
          </cell>
          <cell r="AE150" t="str">
            <v>AMRELI</v>
          </cell>
          <cell r="AG150" t="str">
            <v>SARAMBHADA</v>
          </cell>
        </row>
        <row r="151">
          <cell r="G151" t="str">
            <v>AG</v>
          </cell>
          <cell r="AB151" t="str">
            <v>HAMAPUR AG</v>
          </cell>
          <cell r="AC151" t="str">
            <v>BAGASARA</v>
          </cell>
          <cell r="AD151" t="str">
            <v>AMRELI-2</v>
          </cell>
          <cell r="AE151" t="str">
            <v>AMRELI</v>
          </cell>
          <cell r="AG151" t="str">
            <v>BAGASARA</v>
          </cell>
        </row>
        <row r="152">
          <cell r="G152" t="str">
            <v>AG</v>
          </cell>
          <cell r="AB152" t="str">
            <v>HARMADIYA AG</v>
          </cell>
          <cell r="AC152" t="str">
            <v>KODINAR-2</v>
          </cell>
          <cell r="AD152" t="str">
            <v>UNA</v>
          </cell>
          <cell r="AE152" t="str">
            <v>AMRELI</v>
          </cell>
          <cell r="AG152" t="str">
            <v>ALIDAR</v>
          </cell>
        </row>
        <row r="153">
          <cell r="G153" t="str">
            <v>AG</v>
          </cell>
          <cell r="AB153" t="str">
            <v>HARMADIYA AG</v>
          </cell>
          <cell r="AC153" t="str">
            <v>UNA-1</v>
          </cell>
          <cell r="AD153" t="str">
            <v>UNA</v>
          </cell>
          <cell r="AE153" t="str">
            <v>AMRELI</v>
          </cell>
          <cell r="AG153" t="str">
            <v>GIRGADHADA</v>
          </cell>
        </row>
        <row r="154">
          <cell r="G154" t="str">
            <v>AG</v>
          </cell>
          <cell r="AB154" t="str">
            <v>HINDORANA AG</v>
          </cell>
          <cell r="AC154" t="str">
            <v>RAJULA</v>
          </cell>
          <cell r="AD154" t="str">
            <v>S'KUNDLA</v>
          </cell>
          <cell r="AE154" t="str">
            <v>AMRELI</v>
          </cell>
          <cell r="AG154" t="str">
            <v>RAJULA</v>
          </cell>
        </row>
        <row r="155">
          <cell r="G155" t="str">
            <v>AG</v>
          </cell>
          <cell r="AB155" t="str">
            <v>HIRANA AG</v>
          </cell>
          <cell r="AC155" t="str">
            <v>LATHI</v>
          </cell>
          <cell r="AD155" t="str">
            <v>AMRELI-1</v>
          </cell>
          <cell r="AE155" t="str">
            <v>AMRELI</v>
          </cell>
          <cell r="AG155" t="str">
            <v>LATHI</v>
          </cell>
        </row>
        <row r="156">
          <cell r="G156" t="str">
            <v>AG</v>
          </cell>
          <cell r="AB156" t="str">
            <v>HUDALI AG</v>
          </cell>
          <cell r="AC156" t="str">
            <v>CHALALA</v>
          </cell>
          <cell r="AD156" t="str">
            <v>AMRELI-2</v>
          </cell>
          <cell r="AE156" t="str">
            <v>AMRELI</v>
          </cell>
          <cell r="AG156" t="str">
            <v>CHALALA</v>
          </cell>
        </row>
        <row r="157">
          <cell r="G157" t="str">
            <v>AG</v>
          </cell>
          <cell r="AB157" t="str">
            <v>INGORALA AG</v>
          </cell>
          <cell r="AC157" t="str">
            <v>KHAMBHA N</v>
          </cell>
          <cell r="AD157" t="str">
            <v>S'KUNDLA</v>
          </cell>
          <cell r="AE157" t="str">
            <v>AMRELI</v>
          </cell>
          <cell r="AG157" t="str">
            <v>MOTASAMDHIYALA</v>
          </cell>
        </row>
        <row r="158">
          <cell r="G158" t="str">
            <v>JGY</v>
          </cell>
          <cell r="AB158" t="str">
            <v>ISWARIYA JGY</v>
          </cell>
          <cell r="AC158" t="str">
            <v>AMRELI [R]</v>
          </cell>
          <cell r="AD158" t="str">
            <v>AMRELI-1</v>
          </cell>
          <cell r="AE158" t="str">
            <v>AMRELI</v>
          </cell>
          <cell r="AG158" t="str">
            <v>AMRELI</v>
          </cell>
        </row>
        <row r="159">
          <cell r="G159" t="str">
            <v>URBAN</v>
          </cell>
          <cell r="AB159" t="str">
            <v>JAFARABAD CITY URBAN</v>
          </cell>
          <cell r="AC159" t="str">
            <v>JAFRABAD</v>
          </cell>
          <cell r="AD159" t="str">
            <v>S'KUNDLA</v>
          </cell>
          <cell r="AE159" t="str">
            <v>AMRELI</v>
          </cell>
          <cell r="AG159" t="str">
            <v>JAFARABAD</v>
          </cell>
        </row>
        <row r="160">
          <cell r="G160" t="str">
            <v>SST</v>
          </cell>
          <cell r="AB160" t="str">
            <v>JAFARABAD SST SST</v>
          </cell>
          <cell r="AC160" t="str">
            <v>JAFRABAD</v>
          </cell>
          <cell r="AD160" t="str">
            <v>S'KUNDLA</v>
          </cell>
          <cell r="AE160" t="str">
            <v>AMRELI</v>
          </cell>
          <cell r="AG160" t="str">
            <v>JAFARABAD</v>
          </cell>
        </row>
        <row r="161">
          <cell r="G161" t="str">
            <v>AG</v>
          </cell>
          <cell r="AB161" t="str">
            <v>JALALPUR AG</v>
          </cell>
          <cell r="AC161" t="str">
            <v>DAMNAGAR</v>
          </cell>
          <cell r="AD161" t="str">
            <v>AMRELI-1</v>
          </cell>
          <cell r="AE161" t="str">
            <v>AMRELI</v>
          </cell>
          <cell r="AG161" t="str">
            <v>DHASA</v>
          </cell>
        </row>
        <row r="162">
          <cell r="G162" t="str">
            <v>AG</v>
          </cell>
          <cell r="AB162" t="str">
            <v>JALIYA AG</v>
          </cell>
          <cell r="AC162" t="str">
            <v>AMRELI [R]</v>
          </cell>
          <cell r="AD162" t="str">
            <v>AMRELI-1</v>
          </cell>
          <cell r="AE162" t="str">
            <v>AMRELI</v>
          </cell>
          <cell r="AG162" t="str">
            <v>AMRELI</v>
          </cell>
        </row>
        <row r="163">
          <cell r="G163" t="str">
            <v>JGY</v>
          </cell>
          <cell r="AB163" t="str">
            <v>JALJIVADI JGY</v>
          </cell>
          <cell r="AC163" t="str">
            <v>DHARI</v>
          </cell>
          <cell r="AD163" t="str">
            <v>AMRELI-2</v>
          </cell>
          <cell r="AE163" t="str">
            <v>AMRELI</v>
          </cell>
          <cell r="AG163" t="str">
            <v>DUDHALA</v>
          </cell>
        </row>
        <row r="164">
          <cell r="G164" t="str">
            <v>AG</v>
          </cell>
          <cell r="AB164" t="str">
            <v>JAMBARWALA AG</v>
          </cell>
          <cell r="AC164" t="str">
            <v>BABRA</v>
          </cell>
          <cell r="AD164" t="str">
            <v>AMRELI-1</v>
          </cell>
          <cell r="AE164" t="str">
            <v>AMRELI</v>
          </cell>
          <cell r="AG164" t="str">
            <v>BABRA</v>
          </cell>
        </row>
        <row r="165">
          <cell r="G165" t="str">
            <v>AG</v>
          </cell>
          <cell r="AB165" t="str">
            <v>JAMKA AG</v>
          </cell>
          <cell r="AC165" t="str">
            <v>KHAMBHA N</v>
          </cell>
          <cell r="AD165" t="str">
            <v>S'KUNDLA</v>
          </cell>
          <cell r="AE165" t="str">
            <v>AMRELI</v>
          </cell>
          <cell r="AG165" t="str">
            <v>MOTA-BARMAN</v>
          </cell>
        </row>
        <row r="166">
          <cell r="G166" t="str">
            <v>JGY</v>
          </cell>
          <cell r="AB166" t="str">
            <v>JANGAR JGY</v>
          </cell>
          <cell r="AC166" t="str">
            <v>KUKAVAV</v>
          </cell>
          <cell r="AD166" t="str">
            <v>AMRELI-2</v>
          </cell>
          <cell r="AE166" t="str">
            <v>AMRELI</v>
          </cell>
          <cell r="AG166" t="str">
            <v>KUNKAVAV</v>
          </cell>
        </row>
        <row r="167">
          <cell r="G167" t="str">
            <v>JGY</v>
          </cell>
          <cell r="AB167" t="str">
            <v>JARAGALI JGY</v>
          </cell>
          <cell r="AC167" t="str">
            <v>UNA-1</v>
          </cell>
          <cell r="AD167" t="str">
            <v>UNA</v>
          </cell>
          <cell r="AE167" t="str">
            <v>AMRELI</v>
          </cell>
          <cell r="AG167" t="str">
            <v>GIRGADHADA</v>
          </cell>
        </row>
        <row r="168">
          <cell r="G168" t="str">
            <v>JGY</v>
          </cell>
          <cell r="AB168" t="str">
            <v>JATRODA JGY</v>
          </cell>
          <cell r="AC168" t="str">
            <v>LILIYA N</v>
          </cell>
          <cell r="AD168" t="str">
            <v>AMRELI-1</v>
          </cell>
          <cell r="AE168" t="str">
            <v>AMRELI</v>
          </cell>
          <cell r="AG168" t="str">
            <v>LILIYA</v>
          </cell>
        </row>
        <row r="169">
          <cell r="G169" t="str">
            <v>AG</v>
          </cell>
          <cell r="AB169" t="str">
            <v>JEERA AG</v>
          </cell>
          <cell r="AC169" t="str">
            <v>DHARI</v>
          </cell>
          <cell r="AD169" t="str">
            <v>AMRELI-2</v>
          </cell>
          <cell r="AE169" t="str">
            <v>AMRELI</v>
          </cell>
          <cell r="AG169" t="str">
            <v>DUDHALA</v>
          </cell>
        </row>
        <row r="170">
          <cell r="G170" t="str">
            <v>AG</v>
          </cell>
          <cell r="AB170" t="str">
            <v>JEJAD AG</v>
          </cell>
          <cell r="AC170" t="str">
            <v>S'KUNDLA [R]</v>
          </cell>
          <cell r="AD170" t="str">
            <v>S'KUNDLA</v>
          </cell>
          <cell r="AE170" t="str">
            <v>AMRELI</v>
          </cell>
          <cell r="AG170" t="str">
            <v>VANDA</v>
          </cell>
        </row>
        <row r="171">
          <cell r="G171" t="str">
            <v>URBAN</v>
          </cell>
          <cell r="AB171" t="str">
            <v>JESHINGPARA CITY URBAN</v>
          </cell>
          <cell r="AC171" t="str">
            <v>AMRELI [T]</v>
          </cell>
          <cell r="AD171" t="str">
            <v>AMRELI-1</v>
          </cell>
          <cell r="AE171" t="str">
            <v>AMRELI</v>
          </cell>
          <cell r="AG171" t="str">
            <v>AMRELI-B</v>
          </cell>
        </row>
        <row r="172">
          <cell r="G172" t="str">
            <v>JGY</v>
          </cell>
          <cell r="AB172" t="str">
            <v>JETHIYAVADR JGY</v>
          </cell>
          <cell r="AC172" t="str">
            <v>BAGASARA</v>
          </cell>
          <cell r="AD172" t="str">
            <v>AMRELI-2</v>
          </cell>
          <cell r="AE172" t="str">
            <v>AMRELI</v>
          </cell>
          <cell r="AG172" t="str">
            <v>BAGASARA</v>
          </cell>
        </row>
        <row r="173">
          <cell r="G173" t="str">
            <v>AG</v>
          </cell>
          <cell r="AB173" t="str">
            <v>JETPUR AG</v>
          </cell>
          <cell r="AC173" t="str">
            <v>VADIA</v>
          </cell>
          <cell r="AD173" t="str">
            <v>AMRELI-2</v>
          </cell>
          <cell r="AE173" t="str">
            <v>AMRELI</v>
          </cell>
          <cell r="AG173" t="str">
            <v>VADIA</v>
          </cell>
        </row>
        <row r="174">
          <cell r="G174" t="str">
            <v>JGY</v>
          </cell>
          <cell r="AB174" t="str">
            <v>JIVAPAR JGY</v>
          </cell>
          <cell r="AC174" t="str">
            <v>BABRA</v>
          </cell>
          <cell r="AD174" t="str">
            <v>AMRELI-1</v>
          </cell>
          <cell r="AE174" t="str">
            <v>AMRELI</v>
          </cell>
          <cell r="AG174" t="str">
            <v>BABRA</v>
          </cell>
        </row>
        <row r="175">
          <cell r="G175" t="str">
            <v>AG</v>
          </cell>
          <cell r="AB175" t="str">
            <v>JUNASAVAR AG</v>
          </cell>
          <cell r="AC175" t="str">
            <v>DAMNAGAR</v>
          </cell>
          <cell r="AD175" t="str">
            <v>AMRELI-1</v>
          </cell>
          <cell r="AE175" t="str">
            <v>AMRELI</v>
          </cell>
          <cell r="AG175" t="str">
            <v>GARIYADHAR</v>
          </cell>
        </row>
        <row r="176">
          <cell r="G176" t="str">
            <v>JGY</v>
          </cell>
          <cell r="AB176" t="str">
            <v>KADODARA JGY</v>
          </cell>
          <cell r="AC176" t="str">
            <v>KODINAR-1</v>
          </cell>
          <cell r="AD176" t="str">
            <v>UNA</v>
          </cell>
          <cell r="AE176" t="str">
            <v>AMRELI</v>
          </cell>
          <cell r="AG176" t="str">
            <v>DEVALI</v>
          </cell>
        </row>
        <row r="177">
          <cell r="G177" t="str">
            <v>AG</v>
          </cell>
          <cell r="AB177" t="str">
            <v>KAJ AG</v>
          </cell>
          <cell r="AC177" t="str">
            <v>KODINAR-1</v>
          </cell>
          <cell r="AD177" t="str">
            <v>UNA</v>
          </cell>
          <cell r="AE177" t="str">
            <v>AMRELI</v>
          </cell>
          <cell r="AG177" t="str">
            <v>DEVALI</v>
          </cell>
        </row>
        <row r="178">
          <cell r="G178" t="str">
            <v>JGY</v>
          </cell>
          <cell r="AB178" t="str">
            <v>KAJURIPIPALIYA JGY</v>
          </cell>
          <cell r="AC178" t="str">
            <v>KUKAVAV</v>
          </cell>
          <cell r="AD178" t="str">
            <v>AMRELI-2</v>
          </cell>
          <cell r="AE178" t="str">
            <v>AMRELI</v>
          </cell>
          <cell r="AG178" t="str">
            <v>DERDI</v>
          </cell>
        </row>
        <row r="179">
          <cell r="G179" t="str">
            <v>AG</v>
          </cell>
          <cell r="AB179" t="str">
            <v>KALIDHAR AG</v>
          </cell>
          <cell r="AC179" t="str">
            <v>KODINAR-2</v>
          </cell>
          <cell r="AD179" t="str">
            <v>UNA</v>
          </cell>
          <cell r="AE179" t="str">
            <v>AMRELI</v>
          </cell>
          <cell r="AG179" t="str">
            <v>ALIDAR</v>
          </cell>
        </row>
        <row r="180">
          <cell r="G180" t="str">
            <v>JGY</v>
          </cell>
          <cell r="AB180" t="str">
            <v>KALORANA JGY</v>
          </cell>
          <cell r="AC180" t="str">
            <v>BABRA</v>
          </cell>
          <cell r="AD180" t="str">
            <v>AMRELI-1</v>
          </cell>
          <cell r="AE180" t="str">
            <v>AMRELI</v>
          </cell>
          <cell r="AG180" t="str">
            <v>KOTADAPITHA</v>
          </cell>
        </row>
        <row r="181">
          <cell r="G181" t="str">
            <v>JGY</v>
          </cell>
          <cell r="AB181" t="str">
            <v>KAMIGADH JGY</v>
          </cell>
          <cell r="AC181" t="str">
            <v>KUKAVAV</v>
          </cell>
          <cell r="AD181" t="str">
            <v>AMRELI-2</v>
          </cell>
          <cell r="AE181" t="str">
            <v>AMRELI</v>
          </cell>
          <cell r="AG181" t="str">
            <v>KUNKAVAV</v>
          </cell>
        </row>
        <row r="182">
          <cell r="G182" t="str">
            <v>JGY</v>
          </cell>
          <cell r="AB182" t="str">
            <v>KARJALA JGY</v>
          </cell>
          <cell r="AC182" t="str">
            <v>S'KUNDLA [R]</v>
          </cell>
          <cell r="AD182" t="str">
            <v>S'KUNDLA</v>
          </cell>
          <cell r="AE182" t="str">
            <v>AMRELI</v>
          </cell>
          <cell r="AG182" t="str">
            <v>CHALALA</v>
          </cell>
        </row>
        <row r="183">
          <cell r="G183" t="str">
            <v>AG</v>
          </cell>
          <cell r="AB183" t="str">
            <v>KASHI VISWANATH AG</v>
          </cell>
          <cell r="AC183" t="str">
            <v>AMRELI [R]</v>
          </cell>
          <cell r="AD183" t="str">
            <v>AMRELI-1</v>
          </cell>
          <cell r="AE183" t="str">
            <v>AMRELI</v>
          </cell>
          <cell r="AG183" t="str">
            <v>AMRELI-B</v>
          </cell>
        </row>
        <row r="184">
          <cell r="G184" t="str">
            <v>AG</v>
          </cell>
          <cell r="AB184" t="str">
            <v>KATAR AG</v>
          </cell>
          <cell r="AC184" t="str">
            <v>RAJULA</v>
          </cell>
          <cell r="AD184" t="str">
            <v>S'KUNDLA</v>
          </cell>
          <cell r="AE184" t="str">
            <v>AMRELI</v>
          </cell>
          <cell r="AG184" t="str">
            <v>RAJULA</v>
          </cell>
        </row>
        <row r="185">
          <cell r="G185" t="str">
            <v>AG</v>
          </cell>
          <cell r="AB185" t="str">
            <v>KERALA AG</v>
          </cell>
          <cell r="AC185" t="str">
            <v>CHALALA</v>
          </cell>
          <cell r="AD185" t="str">
            <v>AMRELI-2</v>
          </cell>
          <cell r="AE185" t="str">
            <v>AMRELI</v>
          </cell>
          <cell r="AG185" t="str">
            <v>CHALALA</v>
          </cell>
        </row>
        <row r="186">
          <cell r="G186" t="str">
            <v>AG</v>
          </cell>
          <cell r="AB186" t="str">
            <v>KERIYANAGAS AG</v>
          </cell>
          <cell r="AC186" t="str">
            <v>AMRELI [R]</v>
          </cell>
          <cell r="AD186" t="str">
            <v>AMRELI-1</v>
          </cell>
          <cell r="AE186" t="str">
            <v>AMRELI</v>
          </cell>
          <cell r="AG186" t="str">
            <v>AMRELI</v>
          </cell>
        </row>
        <row r="187">
          <cell r="G187" t="str">
            <v>JGY</v>
          </cell>
          <cell r="AB187" t="str">
            <v>KESARIYA JGY</v>
          </cell>
          <cell r="AC187" t="str">
            <v>UNA-1</v>
          </cell>
          <cell r="AD187" t="str">
            <v>UNA</v>
          </cell>
          <cell r="AE187" t="str">
            <v>AMRELI</v>
          </cell>
          <cell r="AG187" t="str">
            <v>KESARIYA</v>
          </cell>
        </row>
        <row r="188">
          <cell r="G188" t="str">
            <v>SST</v>
          </cell>
          <cell r="AB188" t="str">
            <v>KESARIYA SST</v>
          </cell>
          <cell r="AC188" t="str">
            <v>UNA-1</v>
          </cell>
          <cell r="AD188" t="str">
            <v>UNA</v>
          </cell>
          <cell r="AE188" t="str">
            <v>AMRELI</v>
          </cell>
          <cell r="AG188" t="str">
            <v>KESARIYA</v>
          </cell>
        </row>
        <row r="189">
          <cell r="G189" t="str">
            <v>AG</v>
          </cell>
          <cell r="AB189" t="str">
            <v>KHADADHAR AG</v>
          </cell>
          <cell r="AC189" t="str">
            <v>KHAMBHA N</v>
          </cell>
          <cell r="AD189" t="str">
            <v>S'KUNDLA</v>
          </cell>
          <cell r="AE189" t="str">
            <v>AMRELI</v>
          </cell>
          <cell r="AG189" t="str">
            <v>KHAMBHA</v>
          </cell>
        </row>
        <row r="190">
          <cell r="G190" t="str">
            <v>JGY</v>
          </cell>
          <cell r="AB190" t="str">
            <v>KHADASALI  JGY</v>
          </cell>
          <cell r="AC190" t="str">
            <v>S'KUNDLA [R]</v>
          </cell>
          <cell r="AD190" t="str">
            <v>S'KUNDLA</v>
          </cell>
          <cell r="AE190" t="str">
            <v>AMRELI</v>
          </cell>
          <cell r="AG190" t="str">
            <v>VIJPADI</v>
          </cell>
        </row>
        <row r="191">
          <cell r="G191" t="str">
            <v>AG</v>
          </cell>
          <cell r="AB191" t="str">
            <v>KHAKHARIYA AG</v>
          </cell>
          <cell r="AC191" t="str">
            <v>VADIA</v>
          </cell>
          <cell r="AD191" t="str">
            <v>AMRELI-2</v>
          </cell>
          <cell r="AE191" t="str">
            <v>AMRELI</v>
          </cell>
          <cell r="AG191" t="str">
            <v>VADIA</v>
          </cell>
        </row>
        <row r="192">
          <cell r="G192" t="str">
            <v>URBAN</v>
          </cell>
          <cell r="AB192" t="str">
            <v>KHAMBHA (T) URBAN</v>
          </cell>
          <cell r="AC192" t="str">
            <v>KHAMBHA N</v>
          </cell>
          <cell r="AD192" t="str">
            <v>S'KUNDLA</v>
          </cell>
          <cell r="AE192" t="str">
            <v>AMRELI</v>
          </cell>
          <cell r="AG192" t="str">
            <v>KHAMBHA</v>
          </cell>
        </row>
        <row r="193">
          <cell r="G193" t="str">
            <v>SST</v>
          </cell>
          <cell r="AB193" t="str">
            <v>KHAMBHA SST</v>
          </cell>
          <cell r="AC193" t="str">
            <v>KHAMBHA N</v>
          </cell>
          <cell r="AD193" t="str">
            <v>S'KUNDLA</v>
          </cell>
          <cell r="AE193" t="str">
            <v>AMRELI</v>
          </cell>
          <cell r="AG193" t="str">
            <v>KHAMBHA</v>
          </cell>
        </row>
        <row r="194">
          <cell r="G194" t="str">
            <v>AG</v>
          </cell>
          <cell r="AB194" t="str">
            <v>KHAMBHALA AG</v>
          </cell>
          <cell r="AC194" t="str">
            <v>BABRA</v>
          </cell>
          <cell r="AD194" t="str">
            <v>AMRELI-1</v>
          </cell>
          <cell r="AE194" t="str">
            <v>AMRELI</v>
          </cell>
          <cell r="AG194" t="str">
            <v>BABRA</v>
          </cell>
        </row>
        <row r="195">
          <cell r="G195" t="str">
            <v>AG</v>
          </cell>
          <cell r="AB195" t="str">
            <v>KHILAWAD AG</v>
          </cell>
          <cell r="AC195" t="str">
            <v>UNA-2</v>
          </cell>
          <cell r="AD195" t="str">
            <v>UNA</v>
          </cell>
          <cell r="AE195" t="str">
            <v>AMRELI</v>
          </cell>
          <cell r="AG195" t="str">
            <v>DHOKADAVA</v>
          </cell>
        </row>
        <row r="196">
          <cell r="G196" t="str">
            <v>AG</v>
          </cell>
          <cell r="AB196" t="str">
            <v>KHIRASARA AG</v>
          </cell>
          <cell r="AC196" t="str">
            <v>VADIA</v>
          </cell>
          <cell r="AD196" t="str">
            <v>AMRELI-2</v>
          </cell>
          <cell r="AE196" t="str">
            <v>AMRELI</v>
          </cell>
          <cell r="AG196" t="str">
            <v>JETPUR-B</v>
          </cell>
        </row>
        <row r="197">
          <cell r="G197" t="str">
            <v>AG</v>
          </cell>
          <cell r="AB197" t="str">
            <v>KHISARI AG</v>
          </cell>
          <cell r="AC197" t="str">
            <v>DHARI</v>
          </cell>
          <cell r="AD197" t="str">
            <v>AMRELI-2</v>
          </cell>
          <cell r="AE197" t="str">
            <v>AMRELI</v>
          </cell>
          <cell r="AG197" t="str">
            <v>DUDHALA</v>
          </cell>
        </row>
        <row r="198">
          <cell r="G198" t="str">
            <v>URBAN</v>
          </cell>
          <cell r="AB198" t="str">
            <v>KHODIYAR CITY URBAN</v>
          </cell>
          <cell r="AC198" t="str">
            <v>DHARI</v>
          </cell>
          <cell r="AD198" t="str">
            <v>AMRELI-2</v>
          </cell>
          <cell r="AE198" t="str">
            <v>AMRELI</v>
          </cell>
          <cell r="AG198" t="str">
            <v>DHARI</v>
          </cell>
        </row>
        <row r="199">
          <cell r="G199" t="str">
            <v>JGY</v>
          </cell>
          <cell r="AB199" t="str">
            <v>KHODIYAR JGY</v>
          </cell>
          <cell r="AC199" t="str">
            <v>UNA-2</v>
          </cell>
          <cell r="AD199" t="str">
            <v>UNA</v>
          </cell>
          <cell r="AE199" t="str">
            <v>AMRELI</v>
          </cell>
          <cell r="AG199" t="str">
            <v>DHOKADAVA</v>
          </cell>
        </row>
        <row r="200">
          <cell r="G200" t="str">
            <v>AG</v>
          </cell>
          <cell r="AB200" t="str">
            <v>KHOKHARA AG</v>
          </cell>
          <cell r="AC200" t="str">
            <v>DHARI</v>
          </cell>
          <cell r="AD200" t="str">
            <v>AMRELI-2</v>
          </cell>
          <cell r="AE200" t="str">
            <v>AMRELI</v>
          </cell>
          <cell r="AG200" t="str">
            <v>DHARI</v>
          </cell>
        </row>
        <row r="201">
          <cell r="G201" t="str">
            <v>JGY</v>
          </cell>
          <cell r="AB201" t="str">
            <v>KIDI JGY</v>
          </cell>
          <cell r="AC201" t="str">
            <v>BABRA</v>
          </cell>
          <cell r="AD201" t="str">
            <v>AMRELI-1</v>
          </cell>
          <cell r="AE201" t="str">
            <v>AMRELI</v>
          </cell>
          <cell r="AG201" t="str">
            <v>BABRA</v>
          </cell>
        </row>
        <row r="202">
          <cell r="G202" t="str">
            <v>AG</v>
          </cell>
          <cell r="AB202" t="str">
            <v>KOB AG</v>
          </cell>
          <cell r="AC202" t="str">
            <v>UNA-1</v>
          </cell>
          <cell r="AD202" t="str">
            <v>UNA</v>
          </cell>
          <cell r="AE202" t="str">
            <v>AMRELI</v>
          </cell>
          <cell r="AG202" t="str">
            <v>UNA</v>
          </cell>
        </row>
        <row r="203">
          <cell r="G203" t="str">
            <v>URBAN</v>
          </cell>
          <cell r="AB203" t="str">
            <v>KODINAR CITY URBAN</v>
          </cell>
          <cell r="AC203" t="str">
            <v>KODINAR-1</v>
          </cell>
          <cell r="AD203" t="str">
            <v>UNA</v>
          </cell>
          <cell r="AE203" t="str">
            <v>AMRELI</v>
          </cell>
          <cell r="AG203" t="str">
            <v>KODINAR</v>
          </cell>
        </row>
        <row r="204">
          <cell r="G204" t="str">
            <v>SST</v>
          </cell>
          <cell r="AB204" t="str">
            <v>KODINAR SST</v>
          </cell>
          <cell r="AC204" t="str">
            <v>KODINAR-1</v>
          </cell>
          <cell r="AD204" t="str">
            <v>UNA</v>
          </cell>
          <cell r="AE204" t="str">
            <v>AMRELI</v>
          </cell>
          <cell r="AG204" t="str">
            <v>KODINAR</v>
          </cell>
        </row>
        <row r="205">
          <cell r="G205" t="str">
            <v>AG</v>
          </cell>
          <cell r="AB205" t="str">
            <v>KOTADAPITHA AG</v>
          </cell>
          <cell r="AC205" t="str">
            <v>BABRA</v>
          </cell>
          <cell r="AD205" t="str">
            <v>AMRELI-1</v>
          </cell>
          <cell r="AE205" t="str">
            <v>AMRELI</v>
          </cell>
          <cell r="AG205" t="str">
            <v>KOTADAPITHA</v>
          </cell>
        </row>
        <row r="206">
          <cell r="G206" t="str">
            <v>SST</v>
          </cell>
          <cell r="AB206" t="str">
            <v>KOTADAPITHA SST</v>
          </cell>
          <cell r="AC206" t="str">
            <v>BABRA</v>
          </cell>
          <cell r="AD206" t="str">
            <v>AMRELI-1</v>
          </cell>
          <cell r="AE206" t="str">
            <v>AMRELI</v>
          </cell>
          <cell r="AG206" t="str">
            <v>KOTADAPITHA</v>
          </cell>
        </row>
        <row r="207">
          <cell r="G207" t="str">
            <v>INDU</v>
          </cell>
          <cell r="AB207" t="str">
            <v>KOTADAPITHA W/W INDU</v>
          </cell>
          <cell r="AC207" t="str">
            <v>BABRA</v>
          </cell>
          <cell r="AD207" t="str">
            <v>AMRELI-1</v>
          </cell>
          <cell r="AE207" t="str">
            <v>AMRELI</v>
          </cell>
          <cell r="AG207" t="str">
            <v>KOTADAPITHA</v>
          </cell>
        </row>
        <row r="208">
          <cell r="G208" t="str">
            <v>AG</v>
          </cell>
          <cell r="AB208" t="str">
            <v>KOTADI AG</v>
          </cell>
          <cell r="AC208" t="str">
            <v>RAJULA</v>
          </cell>
          <cell r="AD208" t="str">
            <v>S'KUNDLA</v>
          </cell>
          <cell r="AE208" t="str">
            <v>AMRELI</v>
          </cell>
          <cell r="AG208" t="str">
            <v>RAJULA</v>
          </cell>
        </row>
        <row r="209">
          <cell r="G209" t="str">
            <v>JGY</v>
          </cell>
          <cell r="AB209" t="str">
            <v>KOTHAPIPARIYA JGY</v>
          </cell>
          <cell r="AC209" t="str">
            <v>DHARI</v>
          </cell>
          <cell r="AD209" t="str">
            <v>AMRELI-2</v>
          </cell>
          <cell r="AE209" t="str">
            <v>AMRELI</v>
          </cell>
          <cell r="AG209" t="str">
            <v>BHADER</v>
          </cell>
        </row>
        <row r="210">
          <cell r="G210" t="str">
            <v>JGY</v>
          </cell>
          <cell r="AB210" t="str">
            <v>KRANKACH JGY</v>
          </cell>
          <cell r="AC210" t="str">
            <v>LILIYA N</v>
          </cell>
          <cell r="AD210" t="str">
            <v>AMRELI-1</v>
          </cell>
          <cell r="AE210" t="str">
            <v>AMRELI</v>
          </cell>
          <cell r="AG210" t="str">
            <v>LILIYA</v>
          </cell>
        </row>
        <row r="211">
          <cell r="G211" t="str">
            <v>AG</v>
          </cell>
          <cell r="AB211" t="str">
            <v>KRISHNAGADH-AKALA AG</v>
          </cell>
          <cell r="AC211" t="str">
            <v>LATHI</v>
          </cell>
          <cell r="AD211" t="str">
            <v>AMRELI-1</v>
          </cell>
          <cell r="AE211" t="str">
            <v>AMRELI</v>
          </cell>
          <cell r="AG211" t="str">
            <v>LATHI</v>
          </cell>
        </row>
        <row r="212">
          <cell r="G212" t="str">
            <v>AG</v>
          </cell>
          <cell r="AB212" t="str">
            <v>KRISHNAPARA AG</v>
          </cell>
          <cell r="AC212" t="str">
            <v>RAJULA</v>
          </cell>
          <cell r="AD212" t="str">
            <v>S'KUNDLA</v>
          </cell>
          <cell r="AE212" t="str">
            <v>AMRELI</v>
          </cell>
          <cell r="AG212" t="str">
            <v>MOTA-BARMAN</v>
          </cell>
        </row>
        <row r="213">
          <cell r="G213" t="str">
            <v>AG</v>
          </cell>
          <cell r="AB213" t="str">
            <v>KUBADA AG</v>
          </cell>
          <cell r="AC213" t="str">
            <v>DHARI</v>
          </cell>
          <cell r="AD213" t="str">
            <v>AMRELI-2</v>
          </cell>
          <cell r="AE213" t="str">
            <v>AMRELI</v>
          </cell>
          <cell r="AG213" t="str">
            <v>DALKHANIYA</v>
          </cell>
        </row>
        <row r="214">
          <cell r="G214" t="str">
            <v>URBAN</v>
          </cell>
          <cell r="AB214" t="str">
            <v>KUKAVAV CITY URBAN</v>
          </cell>
          <cell r="AC214" t="str">
            <v>KUKAVAV</v>
          </cell>
          <cell r="AD214" t="str">
            <v>AMRELI-2</v>
          </cell>
          <cell r="AE214" t="str">
            <v>AMRELI</v>
          </cell>
          <cell r="AG214" t="str">
            <v>KUNKAVAV</v>
          </cell>
        </row>
        <row r="215">
          <cell r="G215" t="str">
            <v>URBAN</v>
          </cell>
          <cell r="AB215" t="str">
            <v>KUNDLA CITY URBAN</v>
          </cell>
          <cell r="AC215" t="str">
            <v>S'KUNDLA [T]</v>
          </cell>
          <cell r="AD215" t="str">
            <v>S'KUNDLA</v>
          </cell>
          <cell r="AE215" t="str">
            <v>AMRELI</v>
          </cell>
          <cell r="AG215" t="str">
            <v>S'KUNDLA</v>
          </cell>
        </row>
        <row r="216">
          <cell r="G216" t="str">
            <v>SST</v>
          </cell>
          <cell r="AB216" t="str">
            <v>KUNKAVAV SST</v>
          </cell>
          <cell r="AC216" t="str">
            <v>KUKAVAV</v>
          </cell>
          <cell r="AD216" t="str">
            <v>AMRELI-2</v>
          </cell>
          <cell r="AE216" t="str">
            <v>AMRELI</v>
          </cell>
          <cell r="AG216" t="str">
            <v>KUNKAVAV</v>
          </cell>
        </row>
        <row r="217">
          <cell r="G217" t="str">
            <v>JGY</v>
          </cell>
          <cell r="AB217" t="str">
            <v>LAKHAPADAR JGY</v>
          </cell>
          <cell r="AC217" t="str">
            <v>CHALALA</v>
          </cell>
          <cell r="AD217" t="str">
            <v>AMRELI-2</v>
          </cell>
          <cell r="AE217" t="str">
            <v>AMRELI</v>
          </cell>
          <cell r="AG217" t="str">
            <v>CHALALA</v>
          </cell>
        </row>
        <row r="218">
          <cell r="G218" t="str">
            <v>AG</v>
          </cell>
          <cell r="AB218" t="str">
            <v>LAKHAT AG</v>
          </cell>
          <cell r="AC218" t="str">
            <v>S'KUNDLA [R]</v>
          </cell>
          <cell r="AD218" t="str">
            <v>S'KUNDLA</v>
          </cell>
          <cell r="AE218" t="str">
            <v>AMRELI</v>
          </cell>
          <cell r="AG218" t="str">
            <v>AMBARDI</v>
          </cell>
        </row>
        <row r="219">
          <cell r="G219" t="str">
            <v>JGY</v>
          </cell>
          <cell r="AB219" t="str">
            <v>LASA JGY</v>
          </cell>
          <cell r="AC219" t="str">
            <v>KHAMBHA N</v>
          </cell>
          <cell r="AD219" t="str">
            <v>S'KUNDLA</v>
          </cell>
          <cell r="AE219" t="str">
            <v>AMRELI</v>
          </cell>
          <cell r="AG219" t="str">
            <v>KHAMBHA</v>
          </cell>
        </row>
        <row r="220">
          <cell r="G220" t="str">
            <v>URBAN</v>
          </cell>
          <cell r="AB220" t="str">
            <v>LATHI CITY URBAN</v>
          </cell>
          <cell r="AC220" t="str">
            <v>LATHI</v>
          </cell>
          <cell r="AD220" t="str">
            <v>AMRELI-1</v>
          </cell>
          <cell r="AE220" t="str">
            <v>AMRELI</v>
          </cell>
          <cell r="AG220" t="str">
            <v>LATHI</v>
          </cell>
        </row>
        <row r="221">
          <cell r="G221" t="str">
            <v>SST</v>
          </cell>
          <cell r="AB221" t="str">
            <v>LATHI SST</v>
          </cell>
          <cell r="AC221" t="str">
            <v>LATHI</v>
          </cell>
          <cell r="AD221" t="str">
            <v>AMRELI-1</v>
          </cell>
          <cell r="AE221" t="str">
            <v>AMRELI</v>
          </cell>
          <cell r="AG221" t="str">
            <v>LATHI</v>
          </cell>
        </row>
        <row r="222">
          <cell r="G222" t="str">
            <v>URBAN</v>
          </cell>
          <cell r="AB222" t="str">
            <v>LILIYA CITY URBAN</v>
          </cell>
          <cell r="AC222" t="str">
            <v>LILIYA N</v>
          </cell>
          <cell r="AD222" t="str">
            <v>AMRELI-1</v>
          </cell>
          <cell r="AE222" t="str">
            <v>AMRELI</v>
          </cell>
          <cell r="AG222" t="str">
            <v>LILIYA</v>
          </cell>
        </row>
        <row r="223">
          <cell r="G223" t="str">
            <v>SST</v>
          </cell>
          <cell r="AB223" t="str">
            <v>LILIYA SST</v>
          </cell>
          <cell r="AC223" t="str">
            <v>LILIYA N</v>
          </cell>
          <cell r="AD223" t="str">
            <v>AMRELI-1</v>
          </cell>
          <cell r="AE223" t="str">
            <v>AMRELI</v>
          </cell>
          <cell r="AG223" t="str">
            <v>LILIYA</v>
          </cell>
        </row>
        <row r="224">
          <cell r="G224" t="str">
            <v>JGY</v>
          </cell>
          <cell r="AB224" t="str">
            <v>LOR JGY</v>
          </cell>
          <cell r="AC224" t="str">
            <v>JAFRABAD</v>
          </cell>
          <cell r="AD224" t="str">
            <v>S'KUNDLA</v>
          </cell>
          <cell r="AE224" t="str">
            <v>AMRELI</v>
          </cell>
          <cell r="AG224" t="str">
            <v>MOTA-BARMAN</v>
          </cell>
        </row>
        <row r="225">
          <cell r="G225" t="str">
            <v>AG</v>
          </cell>
          <cell r="AB225" t="str">
            <v>LUNGHIYA (N) AG</v>
          </cell>
          <cell r="AC225" t="str">
            <v>BAGASARA</v>
          </cell>
          <cell r="AD225" t="str">
            <v>AMRELI-2</v>
          </cell>
          <cell r="AE225" t="str">
            <v>AMRELI</v>
          </cell>
          <cell r="AG225" t="str">
            <v>BHADER</v>
          </cell>
        </row>
        <row r="226">
          <cell r="G226" t="str">
            <v>AG</v>
          </cell>
          <cell r="AB226" t="str">
            <v>LUNGHIYA (O) AG</v>
          </cell>
          <cell r="AC226" t="str">
            <v>DHARI</v>
          </cell>
          <cell r="AD226" t="str">
            <v>AMRELI-2</v>
          </cell>
          <cell r="AE226" t="str">
            <v>AMRELI</v>
          </cell>
          <cell r="AG226" t="str">
            <v>DHARI</v>
          </cell>
        </row>
        <row r="227">
          <cell r="G227" t="str">
            <v>JGY</v>
          </cell>
          <cell r="AB227" t="str">
            <v>LUNKIJGY JGY</v>
          </cell>
          <cell r="AC227" t="str">
            <v>CHITAL N</v>
          </cell>
          <cell r="AD227" t="str">
            <v>AMRELI-1</v>
          </cell>
          <cell r="AE227" t="str">
            <v>AMRELI</v>
          </cell>
          <cell r="AG227" t="str">
            <v>CHITAL</v>
          </cell>
        </row>
        <row r="228">
          <cell r="G228" t="str">
            <v>AG</v>
          </cell>
          <cell r="AB228" t="str">
            <v>MACHIYALA AG</v>
          </cell>
          <cell r="AC228" t="str">
            <v>CHITAL N</v>
          </cell>
          <cell r="AD228" t="str">
            <v>AMRELI-1</v>
          </cell>
          <cell r="AE228" t="str">
            <v>AMRELI</v>
          </cell>
          <cell r="AG228" t="str">
            <v>CHITAL</v>
          </cell>
        </row>
        <row r="229">
          <cell r="G229" t="str">
            <v>AG</v>
          </cell>
          <cell r="AB229" t="str">
            <v>MADHGAM AG</v>
          </cell>
          <cell r="AC229" t="str">
            <v>UNA-1</v>
          </cell>
          <cell r="AD229" t="str">
            <v>UNA</v>
          </cell>
          <cell r="AE229" t="str">
            <v>AMRELI</v>
          </cell>
          <cell r="AG229" t="str">
            <v>KESARIYA</v>
          </cell>
        </row>
        <row r="230">
          <cell r="G230" t="str">
            <v>AG</v>
          </cell>
          <cell r="AB230" t="str">
            <v>MAHOBATPARA AG</v>
          </cell>
          <cell r="AC230" t="str">
            <v>UNA-2</v>
          </cell>
          <cell r="AD230" t="str">
            <v>UNA</v>
          </cell>
          <cell r="AE230" t="str">
            <v>AMRELI</v>
          </cell>
          <cell r="AG230" t="str">
            <v>DHOKADAVA</v>
          </cell>
        </row>
        <row r="231">
          <cell r="G231" t="str">
            <v>AG</v>
          </cell>
          <cell r="AB231" t="str">
            <v>MALGAM AG</v>
          </cell>
          <cell r="AC231" t="str">
            <v>KODINAR-2</v>
          </cell>
          <cell r="AD231" t="str">
            <v>UNA</v>
          </cell>
          <cell r="AE231" t="str">
            <v>AMRELI</v>
          </cell>
          <cell r="AG231" t="str">
            <v>ADVI</v>
          </cell>
        </row>
        <row r="232">
          <cell r="G232" t="str">
            <v>AG</v>
          </cell>
          <cell r="AB232" t="str">
            <v>MALILA AG</v>
          </cell>
          <cell r="AC232" t="str">
            <v>CHALALA</v>
          </cell>
          <cell r="AD232" t="str">
            <v>AMRELI-2</v>
          </cell>
          <cell r="AE232" t="str">
            <v>AMRELI</v>
          </cell>
          <cell r="AG232" t="str">
            <v>CHALALA</v>
          </cell>
        </row>
        <row r="233">
          <cell r="G233" t="str">
            <v>JGY</v>
          </cell>
          <cell r="AB233" t="str">
            <v>MALSHIKA JGY</v>
          </cell>
          <cell r="AC233" t="str">
            <v>DHARI</v>
          </cell>
          <cell r="AD233" t="str">
            <v>AMRELI-2</v>
          </cell>
          <cell r="AE233" t="str">
            <v>AMRELI</v>
          </cell>
          <cell r="AG233" t="str">
            <v>DALKHANIYA</v>
          </cell>
        </row>
        <row r="234">
          <cell r="G234" t="str">
            <v>HTEX</v>
          </cell>
          <cell r="AB234" t="str">
            <v>MALSHIKA W/W HTEX</v>
          </cell>
          <cell r="AC234" t="str">
            <v>DHARI</v>
          </cell>
          <cell r="AD234" t="str">
            <v>AMRELI-2</v>
          </cell>
          <cell r="AE234" t="str">
            <v>AMRELI</v>
          </cell>
          <cell r="AG234" t="str">
            <v>BHADER</v>
          </cell>
        </row>
        <row r="235">
          <cell r="G235" t="str">
            <v>AG</v>
          </cell>
          <cell r="AB235" t="str">
            <v>MANDAN AG</v>
          </cell>
          <cell r="AC235" t="str">
            <v>RAJULA</v>
          </cell>
          <cell r="AD235" t="str">
            <v>S'KUNDLA</v>
          </cell>
          <cell r="AE235" t="str">
            <v>AMRELI</v>
          </cell>
          <cell r="AG235" t="str">
            <v>DUNGAR</v>
          </cell>
        </row>
        <row r="236">
          <cell r="G236" t="str">
            <v>AG</v>
          </cell>
          <cell r="AB236" t="str">
            <v>MANDAVI AG</v>
          </cell>
          <cell r="AC236" t="str">
            <v>DAMNAGAR</v>
          </cell>
          <cell r="AD236" t="str">
            <v>AMRELI-1</v>
          </cell>
          <cell r="AE236" t="str">
            <v>AMRELI</v>
          </cell>
          <cell r="AG236" t="str">
            <v>DAMNAGAR</v>
          </cell>
        </row>
        <row r="237">
          <cell r="G237" t="str">
            <v>AG</v>
          </cell>
          <cell r="AB237" t="str">
            <v>MANDAWADA AG</v>
          </cell>
          <cell r="AC237" t="str">
            <v>BAGASARA</v>
          </cell>
          <cell r="AD237" t="str">
            <v>AMRELI-2</v>
          </cell>
          <cell r="AE237" t="str">
            <v>AMRELI</v>
          </cell>
          <cell r="AG237" t="str">
            <v>BAGASARA</v>
          </cell>
        </row>
        <row r="238">
          <cell r="G238" t="str">
            <v>AG</v>
          </cell>
          <cell r="AB238" t="str">
            <v>MANEKVADA AG</v>
          </cell>
          <cell r="AC238" t="str">
            <v>BAGASARA</v>
          </cell>
          <cell r="AD238" t="str">
            <v>AMRELI-2</v>
          </cell>
          <cell r="AE238" t="str">
            <v>AMRELI</v>
          </cell>
          <cell r="AG238" t="str">
            <v>BHALGAM</v>
          </cell>
        </row>
        <row r="239">
          <cell r="G239" t="str">
            <v>AG</v>
          </cell>
          <cell r="AB239" t="str">
            <v>MARWADI AG</v>
          </cell>
          <cell r="AC239" t="str">
            <v>DHARI</v>
          </cell>
          <cell r="AD239" t="str">
            <v>AMRELI-2</v>
          </cell>
          <cell r="AE239" t="str">
            <v>AMRELI</v>
          </cell>
          <cell r="AG239" t="str">
            <v>BHADER</v>
          </cell>
        </row>
        <row r="240">
          <cell r="G240" t="str">
            <v>AG</v>
          </cell>
          <cell r="AB240" t="str">
            <v>MATIRALA AG</v>
          </cell>
          <cell r="AC240" t="str">
            <v>LATHI</v>
          </cell>
          <cell r="AD240" t="str">
            <v>AMRELI-1</v>
          </cell>
          <cell r="AE240" t="str">
            <v>AMRELI</v>
          </cell>
          <cell r="AG240" t="str">
            <v>LATHI</v>
          </cell>
        </row>
        <row r="241">
          <cell r="G241" t="str">
            <v>AG</v>
          </cell>
          <cell r="AB241" t="str">
            <v>MAVJINJAVA AG</v>
          </cell>
          <cell r="AC241" t="str">
            <v>KUKAVAV</v>
          </cell>
          <cell r="AD241" t="str">
            <v>AMRELI-2</v>
          </cell>
          <cell r="AE241" t="str">
            <v>AMRELI</v>
          </cell>
          <cell r="AG241" t="str">
            <v>NAVIHALIYAD</v>
          </cell>
        </row>
        <row r="242">
          <cell r="G242" t="str">
            <v>AG</v>
          </cell>
          <cell r="AB242" t="str">
            <v>MEDI AG</v>
          </cell>
          <cell r="AC242" t="str">
            <v>AMRELI [R]</v>
          </cell>
          <cell r="AD242" t="str">
            <v>AMRELI-1</v>
          </cell>
          <cell r="AE242" t="str">
            <v>AMRELI</v>
          </cell>
          <cell r="AG242" t="str">
            <v>SARAMBHADA</v>
          </cell>
        </row>
        <row r="243">
          <cell r="G243" t="str">
            <v>AG</v>
          </cell>
          <cell r="AB243" t="str">
            <v>MEVASA AG</v>
          </cell>
          <cell r="AC243" t="str">
            <v>S'KUNDLA [R]</v>
          </cell>
          <cell r="AD243" t="str">
            <v>S'KUNDLA</v>
          </cell>
          <cell r="AE243" t="str">
            <v>AMRELI</v>
          </cell>
          <cell r="AG243" t="str">
            <v>VANDA</v>
          </cell>
        </row>
        <row r="244">
          <cell r="G244" t="str">
            <v>AG</v>
          </cell>
          <cell r="AB244" t="str">
            <v>MITHAPUR AG</v>
          </cell>
          <cell r="AC244" t="str">
            <v>DHARI</v>
          </cell>
          <cell r="AD244" t="str">
            <v>AMRELI-2</v>
          </cell>
          <cell r="AE244" t="str">
            <v>AMRELI</v>
          </cell>
          <cell r="AG244" t="str">
            <v>DALKHANIYA</v>
          </cell>
        </row>
        <row r="245">
          <cell r="G245" t="str">
            <v>AG</v>
          </cell>
          <cell r="AB245" t="str">
            <v>MITIYAJ AG</v>
          </cell>
          <cell r="AC245" t="str">
            <v>KODINAR-2</v>
          </cell>
          <cell r="AD245" t="str">
            <v>UNA</v>
          </cell>
          <cell r="AE245" t="str">
            <v>AMRELI</v>
          </cell>
          <cell r="AG245" t="str">
            <v>KODINAR</v>
          </cell>
        </row>
        <row r="246">
          <cell r="G246" t="str">
            <v>JGY</v>
          </cell>
          <cell r="AB246" t="str">
            <v>MITIYAJ JGY</v>
          </cell>
          <cell r="AC246" t="str">
            <v>KODINAR-2</v>
          </cell>
          <cell r="AD246" t="str">
            <v>UNA</v>
          </cell>
          <cell r="AE246" t="str">
            <v>AMRELI</v>
          </cell>
          <cell r="AG246" t="str">
            <v>DEVALI</v>
          </cell>
        </row>
        <row r="247">
          <cell r="G247" t="str">
            <v>AG</v>
          </cell>
          <cell r="AB247" t="str">
            <v>MOLI AG</v>
          </cell>
          <cell r="AC247" t="str">
            <v>UNA-2</v>
          </cell>
          <cell r="AD247" t="str">
            <v>UNA</v>
          </cell>
          <cell r="AE247" t="str">
            <v>AMRELI</v>
          </cell>
          <cell r="AG247" t="str">
            <v>DHOKADAVA</v>
          </cell>
        </row>
        <row r="248">
          <cell r="G248" t="str">
            <v>JGY</v>
          </cell>
          <cell r="AB248" t="str">
            <v>MOMAI JGY</v>
          </cell>
          <cell r="AC248" t="str">
            <v>KODINAR-2</v>
          </cell>
          <cell r="AD248" t="str">
            <v>UNA</v>
          </cell>
          <cell r="AE248" t="str">
            <v>AMRELI</v>
          </cell>
          <cell r="AG248" t="str">
            <v>ADVI</v>
          </cell>
        </row>
        <row r="249">
          <cell r="G249" t="str">
            <v>AG</v>
          </cell>
          <cell r="AB249" t="str">
            <v>MONPUR AG</v>
          </cell>
          <cell r="AC249" t="str">
            <v>CHITAL N</v>
          </cell>
          <cell r="AD249" t="str">
            <v>AMRELI-1</v>
          </cell>
          <cell r="AE249" t="str">
            <v>AMRELI</v>
          </cell>
          <cell r="AG249" t="str">
            <v>CHITAL</v>
          </cell>
        </row>
        <row r="250">
          <cell r="G250" t="str">
            <v>AG</v>
          </cell>
          <cell r="AB250" t="str">
            <v>MONVEL AG</v>
          </cell>
          <cell r="AC250" t="str">
            <v>DHARI</v>
          </cell>
          <cell r="AD250" t="str">
            <v>AMRELI-2</v>
          </cell>
          <cell r="AE250" t="str">
            <v>AMRELI</v>
          </cell>
          <cell r="AG250" t="str">
            <v>BHADER</v>
          </cell>
        </row>
        <row r="251">
          <cell r="G251" t="str">
            <v>AG</v>
          </cell>
          <cell r="AB251" t="str">
            <v>MORVAD AG</v>
          </cell>
          <cell r="AC251" t="str">
            <v>KODINAR-2</v>
          </cell>
          <cell r="AD251" t="str">
            <v>UNA</v>
          </cell>
          <cell r="AE251" t="str">
            <v>AMRELI</v>
          </cell>
          <cell r="AG251" t="str">
            <v>ALIDAR</v>
          </cell>
        </row>
        <row r="252">
          <cell r="G252" t="str">
            <v>AG</v>
          </cell>
          <cell r="AB252" t="str">
            <v>MORZAR AG</v>
          </cell>
          <cell r="AC252" t="str">
            <v>CHALALA</v>
          </cell>
          <cell r="AD252" t="str">
            <v>AMRELI-2</v>
          </cell>
          <cell r="AE252" t="str">
            <v>AMRELI</v>
          </cell>
          <cell r="AG252" t="str">
            <v>DHARI</v>
          </cell>
        </row>
        <row r="253">
          <cell r="G253" t="str">
            <v>AG</v>
          </cell>
          <cell r="AB253" t="str">
            <v>MOTA ANKADIA AG</v>
          </cell>
          <cell r="AC253" t="str">
            <v>AMRELI [R]</v>
          </cell>
          <cell r="AD253" t="str">
            <v>AMRELI-1</v>
          </cell>
          <cell r="AE253" t="str">
            <v>AMRELI</v>
          </cell>
          <cell r="AG253" t="str">
            <v>AMRELI-B</v>
          </cell>
        </row>
        <row r="254">
          <cell r="G254" t="str">
            <v>JGY</v>
          </cell>
          <cell r="AB254" t="str">
            <v>MOTA SAMDHIYALA JGY</v>
          </cell>
          <cell r="AC254" t="str">
            <v>S'KUNDLA [R]</v>
          </cell>
          <cell r="AD254" t="str">
            <v>S'KUNDLA</v>
          </cell>
          <cell r="AE254" t="str">
            <v>AMRELI</v>
          </cell>
          <cell r="AG254" t="str">
            <v>MOTASAMDHIYALA</v>
          </cell>
        </row>
        <row r="255">
          <cell r="G255" t="str">
            <v>SST</v>
          </cell>
          <cell r="AB255" t="str">
            <v>MOTA-BARMAN SST</v>
          </cell>
          <cell r="AC255" t="str">
            <v>JAFRABAD</v>
          </cell>
          <cell r="AD255" t="str">
            <v>S'KUNDLA</v>
          </cell>
          <cell r="AE255" t="str">
            <v>AMRELI</v>
          </cell>
          <cell r="AG255" t="str">
            <v>MOTA-BARMAN</v>
          </cell>
        </row>
        <row r="256">
          <cell r="G256" t="str">
            <v>AG</v>
          </cell>
          <cell r="AB256" t="str">
            <v>MOTAMUNJIYASAR AG</v>
          </cell>
          <cell r="AC256" t="str">
            <v>BAGASARA</v>
          </cell>
          <cell r="AD256" t="str">
            <v>AMRELI-2</v>
          </cell>
          <cell r="AE256" t="str">
            <v>AMRELI</v>
          </cell>
          <cell r="AG256" t="str">
            <v>NAVIHALIYAD</v>
          </cell>
        </row>
        <row r="257">
          <cell r="G257" t="str">
            <v>AG</v>
          </cell>
          <cell r="AB257" t="str">
            <v>MOTA-RINGANIYALA AG</v>
          </cell>
          <cell r="AC257" t="str">
            <v>RAJULA</v>
          </cell>
          <cell r="AD257" t="str">
            <v>S'KUNDLA</v>
          </cell>
          <cell r="AE257" t="str">
            <v>AMRELI</v>
          </cell>
          <cell r="AG257" t="str">
            <v>DUNGAR</v>
          </cell>
        </row>
        <row r="258">
          <cell r="G258" t="str">
            <v>SST</v>
          </cell>
          <cell r="AB258" t="str">
            <v>MOTASAMDHIYALA SST</v>
          </cell>
          <cell r="AC258" t="str">
            <v>S'KUNDLA [R]</v>
          </cell>
          <cell r="AD258" t="str">
            <v>S'KUNDLA</v>
          </cell>
          <cell r="AE258" t="str">
            <v>AMRELI</v>
          </cell>
          <cell r="AG258" t="str">
            <v>MOTASAMDHIYALA</v>
          </cell>
        </row>
        <row r="259">
          <cell r="G259" t="str">
            <v>JGY</v>
          </cell>
          <cell r="AB259" t="str">
            <v>MULDWARKA JGY</v>
          </cell>
          <cell r="AC259" t="str">
            <v>KODINAR-1</v>
          </cell>
          <cell r="AD259" t="str">
            <v>UNA</v>
          </cell>
          <cell r="AE259" t="str">
            <v>AMRELI</v>
          </cell>
          <cell r="AG259" t="str">
            <v>KODINAR</v>
          </cell>
        </row>
        <row r="260">
          <cell r="G260" t="str">
            <v>JGY</v>
          </cell>
          <cell r="AB260" t="str">
            <v>MUNDIYARAVANI JGY</v>
          </cell>
          <cell r="AC260" t="str">
            <v>DHARI</v>
          </cell>
          <cell r="AD260" t="str">
            <v>AMRELI-2</v>
          </cell>
          <cell r="AE260" t="str">
            <v>AMRELI</v>
          </cell>
          <cell r="AG260" t="str">
            <v>BHADER</v>
          </cell>
        </row>
        <row r="261">
          <cell r="G261" t="str">
            <v>JGY</v>
          </cell>
          <cell r="AB261" t="str">
            <v>MUNJIYASAR JGY</v>
          </cell>
          <cell r="AC261" t="str">
            <v>BAGASARA</v>
          </cell>
          <cell r="AD261" t="str">
            <v>AMRELI-2</v>
          </cell>
          <cell r="AE261" t="str">
            <v>AMRELI</v>
          </cell>
          <cell r="AG261" t="str">
            <v>BHALGAM</v>
          </cell>
        </row>
        <row r="262">
          <cell r="G262" t="str">
            <v>AG</v>
          </cell>
          <cell r="AB262" t="str">
            <v>NAGADHRA AG</v>
          </cell>
          <cell r="AC262" t="str">
            <v>CHALALA</v>
          </cell>
          <cell r="AD262" t="str">
            <v>AMRELI-2</v>
          </cell>
          <cell r="AE262" t="str">
            <v>AMRELI</v>
          </cell>
          <cell r="AG262" t="str">
            <v>MOTASAMDHIYALA</v>
          </cell>
        </row>
        <row r="263">
          <cell r="G263" t="str">
            <v>JGY</v>
          </cell>
          <cell r="AB263" t="str">
            <v>NAJAPUR JGY</v>
          </cell>
          <cell r="AC263" t="str">
            <v>KUKAVAV</v>
          </cell>
          <cell r="AD263" t="str">
            <v>AMRELI-2</v>
          </cell>
          <cell r="AE263" t="str">
            <v>AMRELI</v>
          </cell>
          <cell r="AG263" t="str">
            <v>KUNKAVAV</v>
          </cell>
        </row>
        <row r="264">
          <cell r="G264" t="str">
            <v>AG</v>
          </cell>
          <cell r="AB264" t="str">
            <v>NANARAJKOT AG</v>
          </cell>
          <cell r="AC264" t="str">
            <v>LATHI</v>
          </cell>
          <cell r="AD264" t="str">
            <v>AMRELI-1</v>
          </cell>
          <cell r="AE264" t="str">
            <v>AMRELI</v>
          </cell>
          <cell r="AG264" t="str">
            <v>LATHI</v>
          </cell>
        </row>
        <row r="265">
          <cell r="G265" t="str">
            <v>AG</v>
          </cell>
          <cell r="AB265" t="str">
            <v>NANIKUNDAL AG</v>
          </cell>
          <cell r="AC265" t="str">
            <v>BABRA</v>
          </cell>
          <cell r="AD265" t="str">
            <v>AMRELI-1</v>
          </cell>
          <cell r="AE265" t="str">
            <v>AMRELI</v>
          </cell>
          <cell r="AG265" t="str">
            <v>BABRA</v>
          </cell>
        </row>
        <row r="266">
          <cell r="G266" t="str">
            <v>AG</v>
          </cell>
          <cell r="AB266" t="str">
            <v>NANUDI AG</v>
          </cell>
          <cell r="AC266" t="str">
            <v>KHAMBHA N</v>
          </cell>
          <cell r="AD266" t="str">
            <v>S'KUNDLA</v>
          </cell>
          <cell r="AE266" t="str">
            <v>AMRELI</v>
          </cell>
          <cell r="AG266" t="str">
            <v>KHAMBHA</v>
          </cell>
        </row>
        <row r="267">
          <cell r="G267" t="str">
            <v>JGY</v>
          </cell>
          <cell r="AB267" t="str">
            <v>NATHAD JGY</v>
          </cell>
          <cell r="AC267" t="str">
            <v>UNA-1</v>
          </cell>
          <cell r="AD267" t="str">
            <v>UNA</v>
          </cell>
          <cell r="AE267" t="str">
            <v>AMRELI</v>
          </cell>
          <cell r="AG267" t="str">
            <v>KESARIYA</v>
          </cell>
        </row>
        <row r="268">
          <cell r="G268" t="str">
            <v>AG</v>
          </cell>
          <cell r="AB268" t="str">
            <v>NAVAGAM AG</v>
          </cell>
          <cell r="AC268" t="str">
            <v>DAMNAGAR</v>
          </cell>
          <cell r="AD268" t="str">
            <v>AMRELI-1</v>
          </cell>
          <cell r="AE268" t="str">
            <v>AMRELI</v>
          </cell>
          <cell r="AG268" t="str">
            <v>DAMNAGAR</v>
          </cell>
        </row>
        <row r="269">
          <cell r="G269" t="str">
            <v>AG</v>
          </cell>
          <cell r="AB269" t="str">
            <v>NAVIHALIYAD AG</v>
          </cell>
          <cell r="AC269" t="str">
            <v>BAGASARA</v>
          </cell>
          <cell r="AD269" t="str">
            <v>AMRELI-2</v>
          </cell>
          <cell r="AE269" t="str">
            <v>AMRELI</v>
          </cell>
          <cell r="AG269" t="str">
            <v>NAVIHALIYAD</v>
          </cell>
        </row>
        <row r="270">
          <cell r="G270" t="str">
            <v>URBAN</v>
          </cell>
          <cell r="AB270" t="str">
            <v>NAVLI CITY URBAN</v>
          </cell>
          <cell r="AC270" t="str">
            <v>S'KUNDLA [T]</v>
          </cell>
          <cell r="AD270" t="str">
            <v>S'KUNDLA</v>
          </cell>
          <cell r="AE270" t="str">
            <v>AMRELI</v>
          </cell>
          <cell r="AG270" t="str">
            <v>S'KUNDLA</v>
          </cell>
        </row>
        <row r="271">
          <cell r="G271" t="str">
            <v>AG</v>
          </cell>
          <cell r="AB271" t="str">
            <v>NESADI AG</v>
          </cell>
          <cell r="AC271" t="str">
            <v>S'KUNDLA [R]</v>
          </cell>
          <cell r="AD271" t="str">
            <v>S'KUNDLA</v>
          </cell>
          <cell r="AE271" t="str">
            <v>AMRELI</v>
          </cell>
          <cell r="AG271" t="str">
            <v>S'KUNDLA</v>
          </cell>
        </row>
        <row r="272">
          <cell r="G272" t="str">
            <v>AG</v>
          </cell>
          <cell r="AB272" t="str">
            <v>NILWADA AG</v>
          </cell>
          <cell r="AC272" t="str">
            <v>BABRA</v>
          </cell>
          <cell r="AD272" t="str">
            <v>AMRELI-1</v>
          </cell>
          <cell r="AE272" t="str">
            <v>AMRELI</v>
          </cell>
          <cell r="AG272" t="str">
            <v>BABRA</v>
          </cell>
        </row>
        <row r="273">
          <cell r="G273" t="str">
            <v>JGY</v>
          </cell>
          <cell r="AB273" t="str">
            <v>NOGHANVADAR JGY</v>
          </cell>
          <cell r="AC273" t="str">
            <v>BABRA</v>
          </cell>
          <cell r="AD273" t="str">
            <v>AMRELI-1</v>
          </cell>
          <cell r="AE273" t="str">
            <v>AMRELI</v>
          </cell>
          <cell r="AG273" t="str">
            <v>KOTADAPITHA</v>
          </cell>
        </row>
        <row r="274">
          <cell r="G274" t="str">
            <v>AG</v>
          </cell>
          <cell r="AB274" t="str">
            <v>OLIYA AG</v>
          </cell>
          <cell r="AC274" t="str">
            <v>S'KUNDLA [R]</v>
          </cell>
          <cell r="AD274" t="str">
            <v>S'KUNDLA</v>
          </cell>
          <cell r="AE274" t="str">
            <v>AMRELI</v>
          </cell>
          <cell r="AG274" t="str">
            <v>S'KUNDLA</v>
          </cell>
        </row>
        <row r="275">
          <cell r="G275" t="str">
            <v>URBAN</v>
          </cell>
          <cell r="AB275" t="str">
            <v>OMNAGAR URBAN</v>
          </cell>
          <cell r="AC275" t="str">
            <v>AMRELI [T]</v>
          </cell>
          <cell r="AD275" t="str">
            <v>AMRELI-1</v>
          </cell>
          <cell r="AE275" t="str">
            <v>AMRELI</v>
          </cell>
          <cell r="AG275" t="str">
            <v>AMRELI-B</v>
          </cell>
        </row>
        <row r="276">
          <cell r="G276" t="str">
            <v>JGY</v>
          </cell>
          <cell r="AB276" t="str">
            <v>PACHPACHIYA JGY</v>
          </cell>
          <cell r="AC276" t="str">
            <v>KHAMBHA N</v>
          </cell>
          <cell r="AD276" t="str">
            <v>S'KUNDLA</v>
          </cell>
          <cell r="AE276" t="str">
            <v>AMRELI</v>
          </cell>
          <cell r="AG276" t="str">
            <v>KHAMBHA</v>
          </cell>
        </row>
        <row r="277">
          <cell r="G277" t="str">
            <v>JGY</v>
          </cell>
          <cell r="AB277" t="str">
            <v>PANIYA JGY</v>
          </cell>
          <cell r="AC277" t="str">
            <v>DHARI</v>
          </cell>
          <cell r="AD277" t="str">
            <v>AMRELI-2</v>
          </cell>
          <cell r="AE277" t="str">
            <v>AMRELI</v>
          </cell>
          <cell r="AG277" t="str">
            <v>DHARI</v>
          </cell>
        </row>
        <row r="278">
          <cell r="G278" t="str">
            <v>AG</v>
          </cell>
          <cell r="AB278" t="str">
            <v>PANKHAN AG</v>
          </cell>
          <cell r="AC278" t="str">
            <v>UNA-2</v>
          </cell>
          <cell r="AD278" t="str">
            <v>UNA</v>
          </cell>
          <cell r="AE278" t="str">
            <v>AMRELI</v>
          </cell>
          <cell r="AG278" t="str">
            <v>SAMTER</v>
          </cell>
        </row>
        <row r="279">
          <cell r="G279" t="str">
            <v>AG</v>
          </cell>
          <cell r="AB279" t="str">
            <v>PICHHADI AG</v>
          </cell>
          <cell r="AC279" t="str">
            <v>JAFRABAD</v>
          </cell>
          <cell r="AD279" t="str">
            <v>S'KUNDLA</v>
          </cell>
          <cell r="AE279" t="str">
            <v>AMRELI</v>
          </cell>
          <cell r="AG279" t="str">
            <v>MOTA-BARMAN</v>
          </cell>
        </row>
        <row r="280">
          <cell r="G280" t="str">
            <v>AG</v>
          </cell>
          <cell r="AB280" t="str">
            <v>PICHHAVA AG</v>
          </cell>
          <cell r="AC280" t="str">
            <v>KODINAR-2</v>
          </cell>
          <cell r="AD280" t="str">
            <v>UNA</v>
          </cell>
          <cell r="AE280" t="str">
            <v>AMRELI</v>
          </cell>
          <cell r="AG280" t="str">
            <v>ALIDAR</v>
          </cell>
        </row>
        <row r="281">
          <cell r="G281" t="str">
            <v>AG</v>
          </cell>
          <cell r="AB281" t="str">
            <v>PIPALAVA AG</v>
          </cell>
          <cell r="AC281" t="str">
            <v>KHAMBHA N</v>
          </cell>
          <cell r="AD281" t="str">
            <v>S'KUNDLA</v>
          </cell>
          <cell r="AE281" t="str">
            <v>AMRELI</v>
          </cell>
          <cell r="AG281" t="str">
            <v>KHAMBHA</v>
          </cell>
        </row>
        <row r="282">
          <cell r="G282" t="str">
            <v>JGY</v>
          </cell>
          <cell r="AB282" t="str">
            <v>PIPALVA JGY</v>
          </cell>
          <cell r="AC282" t="str">
            <v>LATHI</v>
          </cell>
          <cell r="AD282" t="str">
            <v>AMRELI-1</v>
          </cell>
          <cell r="AE282" t="str">
            <v>AMRELI</v>
          </cell>
          <cell r="AG282" t="str">
            <v>DHASA</v>
          </cell>
        </row>
        <row r="283">
          <cell r="G283" t="str">
            <v>AG</v>
          </cell>
          <cell r="AB283" t="str">
            <v>PITHAWADI AG</v>
          </cell>
          <cell r="AC283" t="str">
            <v>S'KUNDLA [R]</v>
          </cell>
          <cell r="AD283" t="str">
            <v>S'KUNDLA</v>
          </cell>
          <cell r="AE283" t="str">
            <v>AMRELI</v>
          </cell>
          <cell r="AG283" t="str">
            <v>S'KUNDLA</v>
          </cell>
        </row>
        <row r="284">
          <cell r="G284" t="str">
            <v>AG</v>
          </cell>
          <cell r="AB284" t="str">
            <v>PIYAVA AG</v>
          </cell>
          <cell r="AC284" t="str">
            <v>S'KUNDLA [R]</v>
          </cell>
          <cell r="AD284" t="str">
            <v>S'KUNDLA</v>
          </cell>
          <cell r="AE284" t="str">
            <v>AMRELI</v>
          </cell>
          <cell r="AG284" t="str">
            <v>VANDA</v>
          </cell>
        </row>
        <row r="285">
          <cell r="G285" t="str">
            <v>HTEX</v>
          </cell>
          <cell r="AB285" t="str">
            <v>QUALITY FOOD HTEX</v>
          </cell>
          <cell r="AC285" t="str">
            <v>RAJULA</v>
          </cell>
          <cell r="AD285" t="str">
            <v>S'KUNDLA</v>
          </cell>
          <cell r="AE285" t="str">
            <v>AMRELI</v>
          </cell>
          <cell r="AG285" t="str">
            <v>DUNGAR</v>
          </cell>
        </row>
        <row r="286">
          <cell r="G286" t="str">
            <v>AG</v>
          </cell>
          <cell r="AB286" t="str">
            <v>RABARIKA AG</v>
          </cell>
          <cell r="AC286" t="str">
            <v>KHAMBHA N</v>
          </cell>
          <cell r="AD286" t="str">
            <v>S'KUNDLA</v>
          </cell>
          <cell r="AE286" t="str">
            <v>AMRELI</v>
          </cell>
          <cell r="AG286" t="str">
            <v>KHAMBHA</v>
          </cell>
        </row>
        <row r="287">
          <cell r="G287" t="str">
            <v>AG</v>
          </cell>
          <cell r="AB287" t="str">
            <v>RAFALA AG</v>
          </cell>
          <cell r="AC287" t="str">
            <v>BAGASARA</v>
          </cell>
          <cell r="AD287" t="str">
            <v>AMRELI-2</v>
          </cell>
          <cell r="AE287" t="str">
            <v>AMRELI</v>
          </cell>
          <cell r="AG287" t="str">
            <v>BAGASARA</v>
          </cell>
        </row>
        <row r="288">
          <cell r="G288" t="str">
            <v>JGY</v>
          </cell>
          <cell r="AB288" t="str">
            <v>RAGTIYA JGY</v>
          </cell>
          <cell r="AC288" t="str">
            <v>KODINAR-2</v>
          </cell>
          <cell r="AD288" t="str">
            <v>UNA</v>
          </cell>
          <cell r="AE288" t="str">
            <v>AMRELI</v>
          </cell>
          <cell r="AG288" t="str">
            <v>KODINAR</v>
          </cell>
        </row>
        <row r="289">
          <cell r="G289" t="str">
            <v>URBAN</v>
          </cell>
          <cell r="AB289" t="str">
            <v>RAJULA CITY URBAN</v>
          </cell>
          <cell r="AC289" t="str">
            <v>RAJULA</v>
          </cell>
          <cell r="AD289" t="str">
            <v>S'KUNDLA</v>
          </cell>
          <cell r="AE289" t="str">
            <v>AMRELI</v>
          </cell>
          <cell r="AG289" t="str">
            <v>RAJULA</v>
          </cell>
        </row>
        <row r="290">
          <cell r="G290" t="str">
            <v>SST</v>
          </cell>
          <cell r="AB290" t="str">
            <v>RAJULA SST</v>
          </cell>
          <cell r="AC290" t="str">
            <v>RAJULA</v>
          </cell>
          <cell r="AD290" t="str">
            <v>S'KUNDLA</v>
          </cell>
          <cell r="AE290" t="str">
            <v>AMRELI</v>
          </cell>
          <cell r="AG290" t="str">
            <v>RAJULA</v>
          </cell>
        </row>
        <row r="291">
          <cell r="G291" t="str">
            <v>AG</v>
          </cell>
          <cell r="AB291" t="str">
            <v>RAMESHWAR AG</v>
          </cell>
          <cell r="AC291" t="str">
            <v>UNA-2</v>
          </cell>
          <cell r="AD291" t="str">
            <v>UNA</v>
          </cell>
          <cell r="AE291" t="str">
            <v>AMRELI</v>
          </cell>
          <cell r="AG291" t="str">
            <v>SAMTER</v>
          </cell>
        </row>
        <row r="292">
          <cell r="G292" t="str">
            <v>AG</v>
          </cell>
          <cell r="AB292" t="str">
            <v>RAMPAR AG</v>
          </cell>
          <cell r="AC292" t="str">
            <v>LATHI</v>
          </cell>
          <cell r="AD292" t="str">
            <v>AMRELI-1</v>
          </cell>
          <cell r="AE292" t="str">
            <v>AMRELI</v>
          </cell>
          <cell r="AG292" t="str">
            <v>LATHI</v>
          </cell>
        </row>
        <row r="293">
          <cell r="G293" t="str">
            <v>JGY</v>
          </cell>
          <cell r="AB293" t="str">
            <v>RAMPAR JGY</v>
          </cell>
          <cell r="AC293" t="str">
            <v>VADIA</v>
          </cell>
          <cell r="AD293" t="str">
            <v>AMRELI-2</v>
          </cell>
          <cell r="AE293" t="str">
            <v>AMRELI</v>
          </cell>
          <cell r="AG293" t="str">
            <v>VADIA</v>
          </cell>
        </row>
        <row r="294">
          <cell r="G294" t="str">
            <v>JGY</v>
          </cell>
          <cell r="AB294" t="str">
            <v>RANUJA JGY</v>
          </cell>
          <cell r="AC294" t="str">
            <v>VADIA</v>
          </cell>
          <cell r="AD294" t="str">
            <v>AMRELI-2</v>
          </cell>
          <cell r="AE294" t="str">
            <v>AMRELI</v>
          </cell>
          <cell r="AG294" t="str">
            <v>VADIA</v>
          </cell>
        </row>
        <row r="295">
          <cell r="G295" t="str">
            <v>AG</v>
          </cell>
          <cell r="AB295" t="str">
            <v>RAVALDAM AG</v>
          </cell>
          <cell r="AC295" t="str">
            <v>UNA-2</v>
          </cell>
          <cell r="AD295" t="str">
            <v>UNA</v>
          </cell>
          <cell r="AE295" t="str">
            <v>AMRELI</v>
          </cell>
          <cell r="AG295" t="str">
            <v>UNA</v>
          </cell>
        </row>
        <row r="296">
          <cell r="G296" t="str">
            <v>AG</v>
          </cell>
          <cell r="AB296" t="str">
            <v>ROHISA AG</v>
          </cell>
          <cell r="AC296" t="str">
            <v>JAFRABAD</v>
          </cell>
          <cell r="AD296" t="str">
            <v>S'KUNDLA</v>
          </cell>
          <cell r="AE296" t="str">
            <v>AMRELI</v>
          </cell>
          <cell r="AG296" t="str">
            <v>JAFARABAD</v>
          </cell>
        </row>
        <row r="297">
          <cell r="G297" t="str">
            <v>JGY</v>
          </cell>
          <cell r="AB297" t="str">
            <v>RUDRESHWER JGY</v>
          </cell>
          <cell r="AC297" t="str">
            <v>KODINAR-2</v>
          </cell>
          <cell r="AD297" t="str">
            <v>UNA</v>
          </cell>
          <cell r="AE297" t="str">
            <v>AMRELI</v>
          </cell>
          <cell r="AG297" t="str">
            <v>GHANTVAD</v>
          </cell>
        </row>
        <row r="298">
          <cell r="G298" t="str">
            <v>AG</v>
          </cell>
          <cell r="AB298" t="str">
            <v>RUGNATHPUR AG</v>
          </cell>
          <cell r="AC298" t="str">
            <v>S'KUNDLA [R]</v>
          </cell>
          <cell r="AD298" t="str">
            <v>S'KUNDLA</v>
          </cell>
          <cell r="AE298" t="str">
            <v>AMRELI</v>
          </cell>
          <cell r="AG298" t="str">
            <v>MOTASAMDHIYALA</v>
          </cell>
        </row>
        <row r="299">
          <cell r="G299" t="str">
            <v>JGY</v>
          </cell>
          <cell r="AB299" t="str">
            <v>SAIBABA JGY</v>
          </cell>
          <cell r="AC299" t="str">
            <v>DAMNAGAR</v>
          </cell>
          <cell r="AD299" t="str">
            <v>AMRELI-1</v>
          </cell>
          <cell r="AE299" t="str">
            <v>AMRELI</v>
          </cell>
          <cell r="AG299" t="str">
            <v>DAMNAGAR</v>
          </cell>
        </row>
        <row r="300">
          <cell r="G300" t="str">
            <v>AG</v>
          </cell>
          <cell r="AB300" t="str">
            <v>SAJANAVAV AG</v>
          </cell>
          <cell r="AC300" t="str">
            <v>RAJULA</v>
          </cell>
          <cell r="AD300" t="str">
            <v>S'KUNDLA</v>
          </cell>
          <cell r="AE300" t="str">
            <v>AMRELI</v>
          </cell>
          <cell r="AG300" t="str">
            <v>DUNGAR</v>
          </cell>
        </row>
        <row r="301">
          <cell r="G301" t="str">
            <v>JGY</v>
          </cell>
          <cell r="AB301" t="str">
            <v>SAKROLA JGY</v>
          </cell>
          <cell r="AC301" t="str">
            <v>VADIA</v>
          </cell>
          <cell r="AD301" t="str">
            <v>AMRELI-2</v>
          </cell>
          <cell r="AE301" t="str">
            <v>AMRELI</v>
          </cell>
          <cell r="AG301" t="str">
            <v>VADIA</v>
          </cell>
        </row>
        <row r="302">
          <cell r="G302" t="str">
            <v>AG</v>
          </cell>
          <cell r="AB302" t="str">
            <v>SAMADHIYALA AG</v>
          </cell>
          <cell r="AC302" t="str">
            <v>BAGASARA</v>
          </cell>
          <cell r="AD302" t="str">
            <v>AMRELI-2</v>
          </cell>
          <cell r="AE302" t="str">
            <v>AMRELI</v>
          </cell>
          <cell r="AG302" t="str">
            <v>BAGASARA</v>
          </cell>
        </row>
        <row r="303">
          <cell r="G303" t="str">
            <v>AG</v>
          </cell>
          <cell r="AB303" t="str">
            <v>SAMTER AG</v>
          </cell>
          <cell r="AC303" t="str">
            <v>UNA-2</v>
          </cell>
          <cell r="AD303" t="str">
            <v>UNA</v>
          </cell>
          <cell r="AE303" t="str">
            <v>AMRELI</v>
          </cell>
          <cell r="AG303" t="str">
            <v>SAMTER</v>
          </cell>
        </row>
        <row r="304">
          <cell r="G304" t="str">
            <v>SST</v>
          </cell>
          <cell r="AB304" t="str">
            <v>SAMTER SST</v>
          </cell>
          <cell r="AC304" t="str">
            <v>UNA-2</v>
          </cell>
          <cell r="AD304" t="str">
            <v>UNA</v>
          </cell>
          <cell r="AE304" t="str">
            <v>AMRELI</v>
          </cell>
          <cell r="AG304" t="str">
            <v>SAMTER</v>
          </cell>
        </row>
        <row r="305">
          <cell r="G305" t="str">
            <v>AG</v>
          </cell>
          <cell r="AB305" t="str">
            <v>SANALI AG</v>
          </cell>
          <cell r="AC305" t="str">
            <v>KUKAVAV</v>
          </cell>
          <cell r="AD305" t="str">
            <v>AMRELI-2</v>
          </cell>
          <cell r="AE305" t="str">
            <v>AMRELI</v>
          </cell>
          <cell r="AG305" t="str">
            <v>KUNKAVAV</v>
          </cell>
        </row>
        <row r="306">
          <cell r="G306" t="str">
            <v>JGY</v>
          </cell>
          <cell r="AB306" t="str">
            <v>SANOSARA JGY</v>
          </cell>
          <cell r="AC306" t="str">
            <v>AMRELI [R]</v>
          </cell>
          <cell r="AD306" t="str">
            <v>AMRELI-1</v>
          </cell>
          <cell r="AE306" t="str">
            <v>AMRELI</v>
          </cell>
          <cell r="AG306" t="str">
            <v>AMRELI-B</v>
          </cell>
        </row>
        <row r="307">
          <cell r="G307" t="str">
            <v>AG</v>
          </cell>
          <cell r="AB307" t="str">
            <v>SANVAV AG</v>
          </cell>
          <cell r="AC307" t="str">
            <v>UNA-1</v>
          </cell>
          <cell r="AD307" t="str">
            <v>UNA</v>
          </cell>
          <cell r="AE307" t="str">
            <v>AMRELI</v>
          </cell>
          <cell r="AG307" t="str">
            <v>GIRGADHADA</v>
          </cell>
        </row>
        <row r="308">
          <cell r="G308" t="str">
            <v>AG</v>
          </cell>
          <cell r="AB308" t="str">
            <v>SARAMBHADA AG</v>
          </cell>
          <cell r="AC308" t="str">
            <v>AMRELI [R]</v>
          </cell>
          <cell r="AD308" t="str">
            <v>AMRELI-1</v>
          </cell>
          <cell r="AE308" t="str">
            <v>AMRELI</v>
          </cell>
          <cell r="AG308" t="str">
            <v>SARAMBHADA</v>
          </cell>
        </row>
        <row r="309">
          <cell r="G309" t="str">
            <v>SST</v>
          </cell>
          <cell r="AB309" t="str">
            <v>SARAMBHADA SST</v>
          </cell>
          <cell r="AC309" t="str">
            <v>AMRELI [R]</v>
          </cell>
          <cell r="AD309" t="str">
            <v>AMRELI-1</v>
          </cell>
          <cell r="AE309" t="str">
            <v>AMRELI</v>
          </cell>
          <cell r="AG309" t="str">
            <v>SARAMBHADA</v>
          </cell>
        </row>
        <row r="310">
          <cell r="G310" t="str">
            <v>JGY</v>
          </cell>
          <cell r="AB310" t="str">
            <v>SARARSIYA JGY</v>
          </cell>
          <cell r="AC310" t="str">
            <v>DHARI</v>
          </cell>
          <cell r="AD310" t="str">
            <v>AMRELI-2</v>
          </cell>
          <cell r="AE310" t="str">
            <v>AMRELI</v>
          </cell>
          <cell r="AG310" t="str">
            <v>DHARI</v>
          </cell>
        </row>
        <row r="311">
          <cell r="G311" t="str">
            <v>URBAN</v>
          </cell>
          <cell r="AB311" t="str">
            <v>SAVAR CITY URBAN</v>
          </cell>
          <cell r="AC311" t="str">
            <v>S'KUNDLA [T]</v>
          </cell>
          <cell r="AD311" t="str">
            <v>S'KUNDLA</v>
          </cell>
          <cell r="AE311" t="str">
            <v>AMRELI</v>
          </cell>
          <cell r="AG311" t="str">
            <v>S'KUNDLA</v>
          </cell>
        </row>
        <row r="312">
          <cell r="G312" t="str">
            <v>AG</v>
          </cell>
          <cell r="AB312" t="str">
            <v>SEMARDI AG</v>
          </cell>
          <cell r="AC312" t="str">
            <v>DHARI</v>
          </cell>
          <cell r="AD312" t="str">
            <v>AMRELI-2</v>
          </cell>
          <cell r="AE312" t="str">
            <v>AMRELI</v>
          </cell>
          <cell r="AG312" t="str">
            <v>DALKHANIYA</v>
          </cell>
        </row>
        <row r="313">
          <cell r="G313" t="str">
            <v>JGY</v>
          </cell>
          <cell r="AB313" t="str">
            <v>SHEDUBHAR JGY</v>
          </cell>
          <cell r="AC313" t="str">
            <v>CHITAL N</v>
          </cell>
          <cell r="AD313" t="str">
            <v>AMRELI-1</v>
          </cell>
          <cell r="AE313" t="str">
            <v>AMRELI</v>
          </cell>
          <cell r="AG313" t="str">
            <v>CHITAL</v>
          </cell>
        </row>
        <row r="314">
          <cell r="G314" t="str">
            <v>AG</v>
          </cell>
          <cell r="AB314" t="str">
            <v>SHEKHPIPARIYA AG</v>
          </cell>
          <cell r="AC314" t="str">
            <v>LATHI</v>
          </cell>
          <cell r="AD314" t="str">
            <v>AMRELI-1</v>
          </cell>
          <cell r="AE314" t="str">
            <v>AMRELI</v>
          </cell>
          <cell r="AG314" t="str">
            <v>LATHI</v>
          </cell>
        </row>
        <row r="315">
          <cell r="G315" t="str">
            <v>JGY</v>
          </cell>
          <cell r="AB315" t="str">
            <v>SHIDHNATH JGY</v>
          </cell>
          <cell r="AC315" t="str">
            <v>UNA-2</v>
          </cell>
          <cell r="AD315" t="str">
            <v>UNA</v>
          </cell>
          <cell r="AE315" t="str">
            <v>AMRELI</v>
          </cell>
          <cell r="AG315" t="str">
            <v>SAMTER</v>
          </cell>
        </row>
        <row r="316">
          <cell r="G316" t="str">
            <v>JGY</v>
          </cell>
          <cell r="AB316" t="str">
            <v>SHYAMKUND JGY</v>
          </cell>
          <cell r="AC316" t="str">
            <v>UNA-2</v>
          </cell>
          <cell r="AD316" t="str">
            <v>UNA</v>
          </cell>
          <cell r="AE316" t="str">
            <v>AMRELI</v>
          </cell>
          <cell r="AG316" t="str">
            <v>UNA</v>
          </cell>
        </row>
        <row r="317">
          <cell r="G317" t="str">
            <v>URBAN</v>
          </cell>
          <cell r="AB317" t="str">
            <v>SIDNARTH CITY URBAN</v>
          </cell>
          <cell r="AC317" t="str">
            <v>KODINAR-1</v>
          </cell>
          <cell r="AD317" t="str">
            <v>UNA</v>
          </cell>
          <cell r="AE317" t="str">
            <v>AMRELI</v>
          </cell>
          <cell r="AG317" t="str">
            <v>KODINAR</v>
          </cell>
        </row>
        <row r="318">
          <cell r="G318" t="str">
            <v>AG</v>
          </cell>
          <cell r="AB318" t="str">
            <v>SILANA AG</v>
          </cell>
          <cell r="AC318" t="str">
            <v>BAGASARA</v>
          </cell>
          <cell r="AD318" t="str">
            <v>AMRELI-2</v>
          </cell>
          <cell r="AE318" t="str">
            <v>AMRELI</v>
          </cell>
          <cell r="AG318" t="str">
            <v>SARAMBHADA</v>
          </cell>
        </row>
        <row r="319">
          <cell r="G319" t="str">
            <v>AG</v>
          </cell>
          <cell r="AB319" t="str">
            <v>SIMASI AG</v>
          </cell>
          <cell r="AC319" t="str">
            <v>UNA-1</v>
          </cell>
          <cell r="AD319" t="str">
            <v>UNA</v>
          </cell>
          <cell r="AE319" t="str">
            <v>AMRELI</v>
          </cell>
          <cell r="AG319" t="str">
            <v>KESARIYA</v>
          </cell>
        </row>
        <row r="320">
          <cell r="G320" t="str">
            <v>SST</v>
          </cell>
          <cell r="AB320" t="str">
            <v>S'KUNDAL SST</v>
          </cell>
          <cell r="AC320" t="str">
            <v>S'KUNDLA [T]</v>
          </cell>
          <cell r="AD320" t="str">
            <v>S'KUNDLA</v>
          </cell>
          <cell r="AE320" t="str">
            <v>AMRELI</v>
          </cell>
          <cell r="AG320" t="str">
            <v>S'KUNDLA</v>
          </cell>
        </row>
        <row r="321">
          <cell r="G321" t="str">
            <v>JGY</v>
          </cell>
          <cell r="AB321" t="str">
            <v>SOKHADA JGY</v>
          </cell>
          <cell r="AC321" t="str">
            <v>UNA-1</v>
          </cell>
          <cell r="AD321" t="str">
            <v>UNA</v>
          </cell>
          <cell r="AE321" t="str">
            <v>AMRELI</v>
          </cell>
          <cell r="AG321" t="str">
            <v>KESARIYA</v>
          </cell>
        </row>
        <row r="322">
          <cell r="G322" t="str">
            <v>URBAN</v>
          </cell>
          <cell r="AB322" t="str">
            <v>SOMNATH URBAN</v>
          </cell>
          <cell r="AC322" t="str">
            <v>KODINAR-1</v>
          </cell>
          <cell r="AD322" t="str">
            <v>UNA</v>
          </cell>
          <cell r="AE322" t="str">
            <v>AMRELI</v>
          </cell>
          <cell r="AG322" t="str">
            <v>KODINAR</v>
          </cell>
        </row>
        <row r="323">
          <cell r="G323" t="str">
            <v>URBAN</v>
          </cell>
          <cell r="AB323" t="str">
            <v>SOMNATH URBAN</v>
          </cell>
          <cell r="AC323" t="str">
            <v>AMRELI [T]</v>
          </cell>
          <cell r="AD323" t="str">
            <v>AMRELI-1</v>
          </cell>
          <cell r="AE323" t="str">
            <v>AMRELI</v>
          </cell>
          <cell r="AG323" t="str">
            <v>AMRELI-B</v>
          </cell>
        </row>
        <row r="324">
          <cell r="G324" t="str">
            <v>AG</v>
          </cell>
          <cell r="AB324" t="str">
            <v>SUGALA AG</v>
          </cell>
          <cell r="AC324" t="str">
            <v>KODINAR-2</v>
          </cell>
          <cell r="AD324" t="str">
            <v>UNA</v>
          </cell>
          <cell r="AE324" t="str">
            <v>AMRELI</v>
          </cell>
          <cell r="AG324" t="str">
            <v>GHANTVAD</v>
          </cell>
        </row>
        <row r="325">
          <cell r="G325" t="str">
            <v>HTEX</v>
          </cell>
          <cell r="AB325" t="str">
            <v>SUGAR FACTORY HTEX</v>
          </cell>
          <cell r="AC325" t="str">
            <v>KODINAR-1</v>
          </cell>
          <cell r="AD325" t="str">
            <v>UNA</v>
          </cell>
          <cell r="AE325" t="str">
            <v>AMRELI</v>
          </cell>
          <cell r="AG325" t="str">
            <v>KODINAR</v>
          </cell>
        </row>
        <row r="326">
          <cell r="G326" t="str">
            <v>AG</v>
          </cell>
          <cell r="AB326" t="str">
            <v>SUKHPUR AG</v>
          </cell>
          <cell r="AC326" t="str">
            <v>DHARI</v>
          </cell>
          <cell r="AD326" t="str">
            <v>AMRELI-2</v>
          </cell>
          <cell r="AE326" t="str">
            <v>AMRELI</v>
          </cell>
          <cell r="AG326" t="str">
            <v>DALKHANIYA</v>
          </cell>
        </row>
        <row r="327">
          <cell r="G327" t="str">
            <v>AG</v>
          </cell>
          <cell r="AB327" t="str">
            <v>SULTANPUR (N) AG</v>
          </cell>
          <cell r="AC327" t="str">
            <v>VADIA</v>
          </cell>
          <cell r="AD327" t="str">
            <v>AMRELI-2</v>
          </cell>
          <cell r="AE327" t="str">
            <v>AMRELI</v>
          </cell>
          <cell r="AG327" t="str">
            <v>DERDI</v>
          </cell>
        </row>
        <row r="328">
          <cell r="G328" t="str">
            <v>AG</v>
          </cell>
          <cell r="AB328" t="str">
            <v>SULTANPUR (O) AG</v>
          </cell>
          <cell r="AC328" t="str">
            <v>VADIA</v>
          </cell>
          <cell r="AD328" t="str">
            <v>AMRELI-2</v>
          </cell>
          <cell r="AE328" t="str">
            <v>AMRELI</v>
          </cell>
          <cell r="AG328" t="str">
            <v>LILAKHA</v>
          </cell>
        </row>
        <row r="329">
          <cell r="G329" t="str">
            <v>JGY</v>
          </cell>
          <cell r="AB329" t="str">
            <v>TARVADA JGY</v>
          </cell>
          <cell r="AC329" t="str">
            <v>AMRELI [R]</v>
          </cell>
          <cell r="AD329" t="str">
            <v>AMRELI-1</v>
          </cell>
          <cell r="AE329" t="str">
            <v>AMRELI</v>
          </cell>
          <cell r="AG329" t="str">
            <v>SARAMBHADA</v>
          </cell>
        </row>
        <row r="330">
          <cell r="G330" t="str">
            <v>URBAN</v>
          </cell>
          <cell r="AB330" t="str">
            <v>TATVA JYOTI URBAN</v>
          </cell>
          <cell r="AC330" t="str">
            <v>RAJULA</v>
          </cell>
          <cell r="AD330" t="str">
            <v>S'KUNDLA</v>
          </cell>
          <cell r="AE330" t="str">
            <v>AMRELI</v>
          </cell>
          <cell r="AG330" t="str">
            <v>RAJULA</v>
          </cell>
        </row>
        <row r="331">
          <cell r="G331" t="str">
            <v>AG</v>
          </cell>
          <cell r="AB331" t="str">
            <v>THASA AG</v>
          </cell>
          <cell r="AC331" t="str">
            <v>DAMNAGAR</v>
          </cell>
          <cell r="AD331" t="str">
            <v>AMRELI-1</v>
          </cell>
          <cell r="AE331" t="str">
            <v>AMRELI</v>
          </cell>
          <cell r="AG331" t="str">
            <v>DAMNAGAR</v>
          </cell>
        </row>
        <row r="332">
          <cell r="G332" t="str">
            <v>JGY</v>
          </cell>
          <cell r="AB332" t="str">
            <v>THAVI JGY</v>
          </cell>
          <cell r="AC332" t="str">
            <v>S'KUNDLA [R]</v>
          </cell>
          <cell r="AD332" t="str">
            <v>S'KUNDLA</v>
          </cell>
          <cell r="AE332" t="str">
            <v>AMRELI</v>
          </cell>
          <cell r="AG332" t="str">
            <v>VANDA</v>
          </cell>
        </row>
        <row r="333">
          <cell r="G333" t="str">
            <v>AG</v>
          </cell>
          <cell r="AB333" t="str">
            <v>THORADI AG</v>
          </cell>
          <cell r="AC333" t="str">
            <v>S'KUNDLA [R]</v>
          </cell>
          <cell r="AD333" t="str">
            <v>S'KUNDLA</v>
          </cell>
          <cell r="AE333" t="str">
            <v>AMRELI</v>
          </cell>
          <cell r="AG333" t="str">
            <v>AMBARDI</v>
          </cell>
        </row>
        <row r="334">
          <cell r="G334" t="str">
            <v>AG</v>
          </cell>
          <cell r="AB334" t="str">
            <v>TIMBARVA AG</v>
          </cell>
          <cell r="AC334" t="str">
            <v>DHARI</v>
          </cell>
          <cell r="AD334" t="str">
            <v>AMRELI-2</v>
          </cell>
          <cell r="AE334" t="str">
            <v>AMRELI</v>
          </cell>
          <cell r="AG334" t="str">
            <v>DUDHALA</v>
          </cell>
        </row>
        <row r="335">
          <cell r="G335" t="str">
            <v>AG</v>
          </cell>
          <cell r="AB335" t="str">
            <v>TIMBDI AG</v>
          </cell>
          <cell r="AC335" t="str">
            <v>LILIYA N</v>
          </cell>
          <cell r="AD335" t="str">
            <v>AMRELI-1</v>
          </cell>
          <cell r="AE335" t="str">
            <v>AMRELI</v>
          </cell>
          <cell r="AG335" t="str">
            <v>LILIYA</v>
          </cell>
        </row>
        <row r="336">
          <cell r="G336" t="str">
            <v>AG</v>
          </cell>
          <cell r="AB336" t="str">
            <v>TIMBI AG</v>
          </cell>
          <cell r="AC336" t="str">
            <v>JAFRABAD</v>
          </cell>
          <cell r="AD336" t="str">
            <v>S'KUNDLA</v>
          </cell>
          <cell r="AE336" t="str">
            <v>AMRELI</v>
          </cell>
          <cell r="AG336" t="str">
            <v>SAMTER</v>
          </cell>
        </row>
        <row r="337">
          <cell r="G337" t="str">
            <v>AG</v>
          </cell>
          <cell r="AB337" t="str">
            <v>TORI AG</v>
          </cell>
          <cell r="AC337" t="str">
            <v>VADIA</v>
          </cell>
          <cell r="AD337" t="str">
            <v>AMRELI-2</v>
          </cell>
          <cell r="AE337" t="str">
            <v>AMRELI</v>
          </cell>
          <cell r="AG337" t="str">
            <v>VADIA</v>
          </cell>
        </row>
        <row r="338">
          <cell r="G338" t="str">
            <v>AG</v>
          </cell>
          <cell r="AB338" t="str">
            <v>TRAKUDA AG</v>
          </cell>
          <cell r="AC338" t="str">
            <v>JAFRABAD</v>
          </cell>
          <cell r="AD338" t="str">
            <v>S'KUNDLA</v>
          </cell>
          <cell r="AE338" t="str">
            <v>AMRELI</v>
          </cell>
          <cell r="AG338" t="str">
            <v>MOTA-BARMAN</v>
          </cell>
        </row>
        <row r="339">
          <cell r="G339" t="str">
            <v>AG</v>
          </cell>
          <cell r="AB339" t="str">
            <v>TULSISHYAM AG</v>
          </cell>
          <cell r="AC339" t="str">
            <v>UNA-2</v>
          </cell>
          <cell r="AD339" t="str">
            <v>UNA</v>
          </cell>
          <cell r="AE339" t="str">
            <v>AMRELI</v>
          </cell>
          <cell r="AG339" t="str">
            <v>DHOKADAVA</v>
          </cell>
        </row>
        <row r="340">
          <cell r="G340" t="str">
            <v>AG</v>
          </cell>
          <cell r="AB340" t="str">
            <v>UCHHAIYA AG</v>
          </cell>
          <cell r="AC340" t="str">
            <v>JAFRABAD</v>
          </cell>
          <cell r="AD340" t="str">
            <v>S'KUNDLA</v>
          </cell>
          <cell r="AE340" t="str">
            <v>AMRELI</v>
          </cell>
          <cell r="AG340" t="str">
            <v>JAFARABAD</v>
          </cell>
        </row>
        <row r="341">
          <cell r="G341" t="str">
            <v>HTEX</v>
          </cell>
          <cell r="AB341" t="str">
            <v>UJLA W/W HTEX</v>
          </cell>
          <cell r="AC341" t="str">
            <v>KUKAVAV</v>
          </cell>
          <cell r="AD341" t="str">
            <v>AMRELI-2</v>
          </cell>
          <cell r="AE341" t="str">
            <v>AMRELI</v>
          </cell>
          <cell r="AG341" t="str">
            <v>DERDI</v>
          </cell>
        </row>
        <row r="342">
          <cell r="G342" t="str">
            <v>EHT</v>
          </cell>
          <cell r="AB342" t="str">
            <v>ULTRATECH LTD. EHT</v>
          </cell>
          <cell r="AC342" t="str">
            <v>JAFRABAD</v>
          </cell>
          <cell r="AD342" t="str">
            <v>S'KUNDLA</v>
          </cell>
          <cell r="AE342" t="str">
            <v>AMRELI</v>
          </cell>
          <cell r="AG342" t="str">
            <v>220 KV S'KUNDLA</v>
          </cell>
        </row>
        <row r="343">
          <cell r="G343" t="str">
            <v>AG</v>
          </cell>
          <cell r="AB343" t="str">
            <v>UMEJ AG</v>
          </cell>
          <cell r="AC343" t="str">
            <v>UNA-2</v>
          </cell>
          <cell r="AD343" t="str">
            <v>UNA</v>
          </cell>
          <cell r="AE343" t="str">
            <v>AMRELI</v>
          </cell>
          <cell r="AG343" t="str">
            <v>SAMTER</v>
          </cell>
        </row>
        <row r="344">
          <cell r="G344" t="str">
            <v>URBAN</v>
          </cell>
          <cell r="AB344" t="str">
            <v>UNA CITY URBAN</v>
          </cell>
          <cell r="AC344" t="str">
            <v>UNA [T]</v>
          </cell>
          <cell r="AD344" t="str">
            <v>UNA</v>
          </cell>
          <cell r="AE344" t="str">
            <v>AMRELI</v>
          </cell>
          <cell r="AG344" t="str">
            <v>UNA</v>
          </cell>
        </row>
        <row r="345">
          <cell r="G345" t="str">
            <v>SST</v>
          </cell>
          <cell r="AB345" t="str">
            <v>UNA SST</v>
          </cell>
          <cell r="AC345" t="str">
            <v>UNA [T]</v>
          </cell>
          <cell r="AD345" t="str">
            <v>UNA</v>
          </cell>
          <cell r="AE345" t="str">
            <v>AMRELI</v>
          </cell>
          <cell r="AG345" t="str">
            <v>UNA</v>
          </cell>
        </row>
        <row r="346">
          <cell r="G346" t="str">
            <v>AG</v>
          </cell>
          <cell r="AB346" t="str">
            <v>UNTVADA AG</v>
          </cell>
          <cell r="AC346" t="str">
            <v>UNA-2</v>
          </cell>
          <cell r="AD346" t="str">
            <v>UNA</v>
          </cell>
          <cell r="AE346" t="str">
            <v>AMRELI</v>
          </cell>
          <cell r="AG346" t="str">
            <v>SAMTER</v>
          </cell>
        </row>
        <row r="347">
          <cell r="G347" t="str">
            <v>JGY</v>
          </cell>
          <cell r="AB347" t="str">
            <v>VADASADA JGY</v>
          </cell>
          <cell r="AC347" t="str">
            <v>VADIA</v>
          </cell>
          <cell r="AD347" t="str">
            <v>AMRELI-2</v>
          </cell>
          <cell r="AE347" t="str">
            <v>AMRELI</v>
          </cell>
          <cell r="AG347" t="str">
            <v>LILAKHA</v>
          </cell>
        </row>
        <row r="348">
          <cell r="G348" t="str">
            <v>AG</v>
          </cell>
          <cell r="AB348" t="str">
            <v>VADAVIYALA AG</v>
          </cell>
          <cell r="AC348" t="str">
            <v>UNA-1</v>
          </cell>
          <cell r="AD348" t="str">
            <v>UNA</v>
          </cell>
          <cell r="AE348" t="str">
            <v>AMRELI</v>
          </cell>
          <cell r="AG348" t="str">
            <v>GIRGADHADA</v>
          </cell>
        </row>
        <row r="349">
          <cell r="G349" t="str">
            <v>AG</v>
          </cell>
          <cell r="AB349" t="str">
            <v>VADERA (N) AG</v>
          </cell>
          <cell r="AC349" t="str">
            <v>AMRELI [R]</v>
          </cell>
          <cell r="AD349" t="str">
            <v>AMRELI-1</v>
          </cell>
          <cell r="AE349" t="str">
            <v>AMRELI</v>
          </cell>
          <cell r="AG349" t="str">
            <v>AMRELI-B</v>
          </cell>
        </row>
        <row r="350">
          <cell r="G350" t="str">
            <v>URBAN</v>
          </cell>
          <cell r="AB350" t="str">
            <v>VADIA CITY URBAN</v>
          </cell>
          <cell r="AC350" t="str">
            <v>VADIA</v>
          </cell>
          <cell r="AD350" t="str">
            <v>AMRELI-2</v>
          </cell>
          <cell r="AE350" t="str">
            <v>AMRELI</v>
          </cell>
          <cell r="AG350" t="str">
            <v>VADIA</v>
          </cell>
        </row>
        <row r="351">
          <cell r="G351" t="str">
            <v>AG</v>
          </cell>
          <cell r="AB351" t="str">
            <v>VADNAGAR AG</v>
          </cell>
          <cell r="AC351" t="str">
            <v>KODINAR-2</v>
          </cell>
          <cell r="AD351" t="str">
            <v>UNA</v>
          </cell>
          <cell r="AE351" t="str">
            <v>AMRELI</v>
          </cell>
          <cell r="AG351" t="str">
            <v>KODINAR</v>
          </cell>
        </row>
        <row r="352">
          <cell r="G352" t="str">
            <v>AG</v>
          </cell>
          <cell r="AB352" t="str">
            <v>VALADAR AG</v>
          </cell>
          <cell r="AC352" t="str">
            <v>KODINAR-2</v>
          </cell>
          <cell r="AD352" t="str">
            <v>UNA</v>
          </cell>
          <cell r="AE352" t="str">
            <v>AMRELI</v>
          </cell>
          <cell r="AG352" t="str">
            <v>GHANTVAD</v>
          </cell>
        </row>
        <row r="353">
          <cell r="G353" t="str">
            <v>AG</v>
          </cell>
          <cell r="AB353" t="str">
            <v>VALARDI AG</v>
          </cell>
          <cell r="AC353" t="str">
            <v>BABRA</v>
          </cell>
          <cell r="AD353" t="str">
            <v>AMRELI-1</v>
          </cell>
          <cell r="AE353" t="str">
            <v>AMRELI</v>
          </cell>
          <cell r="AG353" t="str">
            <v>BABRA</v>
          </cell>
        </row>
        <row r="354">
          <cell r="G354" t="str">
            <v>JGY</v>
          </cell>
          <cell r="AB354" t="str">
            <v>VANDA JGY</v>
          </cell>
          <cell r="AC354" t="str">
            <v>S'KUNDLA [R]</v>
          </cell>
          <cell r="AD354" t="str">
            <v>S'KUNDLA</v>
          </cell>
          <cell r="AE354" t="str">
            <v>AMRELI</v>
          </cell>
          <cell r="AG354" t="str">
            <v>VANDA</v>
          </cell>
        </row>
        <row r="355">
          <cell r="G355" t="str">
            <v>SST</v>
          </cell>
          <cell r="AB355" t="str">
            <v>VANDA SST</v>
          </cell>
          <cell r="AC355" t="str">
            <v>S'KUNDLA [R]</v>
          </cell>
          <cell r="AD355" t="str">
            <v>S'KUNDLA</v>
          </cell>
          <cell r="AE355" t="str">
            <v>AMRELI</v>
          </cell>
          <cell r="AG355" t="str">
            <v>VANDA</v>
          </cell>
        </row>
        <row r="356">
          <cell r="G356" t="str">
            <v>AG</v>
          </cell>
          <cell r="AB356" t="str">
            <v>VANDLIYA AG</v>
          </cell>
          <cell r="AC356" t="str">
            <v>BABRA</v>
          </cell>
          <cell r="AD356" t="str">
            <v>AMRELI-1</v>
          </cell>
          <cell r="AE356" t="str">
            <v>AMRELI</v>
          </cell>
          <cell r="AG356" t="str">
            <v>BABRA</v>
          </cell>
        </row>
        <row r="357">
          <cell r="G357" t="str">
            <v>AG</v>
          </cell>
          <cell r="AB357" t="str">
            <v>VANKIA AG</v>
          </cell>
          <cell r="AC357" t="str">
            <v>AMRELI [R]</v>
          </cell>
          <cell r="AD357" t="str">
            <v>AMRELI-1</v>
          </cell>
          <cell r="AE357" t="str">
            <v>AMRELI</v>
          </cell>
          <cell r="AG357" t="str">
            <v>AMRELI</v>
          </cell>
        </row>
        <row r="358">
          <cell r="G358" t="str">
            <v>JGY</v>
          </cell>
          <cell r="AB358" t="str">
            <v>VANKIYA JGY</v>
          </cell>
          <cell r="AC358" t="str">
            <v>BABRA</v>
          </cell>
          <cell r="AD358" t="str">
            <v>AMRELI-1</v>
          </cell>
          <cell r="AE358" t="str">
            <v>AMRELI</v>
          </cell>
          <cell r="AG358" t="str">
            <v>BABRA</v>
          </cell>
        </row>
        <row r="359">
          <cell r="G359" t="str">
            <v>JGY</v>
          </cell>
          <cell r="AB359" t="str">
            <v>VANOT JGY</v>
          </cell>
          <cell r="AC359" t="str">
            <v>S'KUNDLA [R]</v>
          </cell>
          <cell r="AD359" t="str">
            <v>S'KUNDLA</v>
          </cell>
          <cell r="AE359" t="str">
            <v>AMRELI</v>
          </cell>
          <cell r="AG359" t="str">
            <v>VIJPADI</v>
          </cell>
        </row>
        <row r="360">
          <cell r="G360" t="str">
            <v>JGY</v>
          </cell>
          <cell r="AB360" t="str">
            <v>VAPALIYA JGY</v>
          </cell>
          <cell r="AC360" t="str">
            <v>JAFRABAD</v>
          </cell>
          <cell r="AD360" t="str">
            <v>S'KUNDLA</v>
          </cell>
          <cell r="AE360" t="str">
            <v>AMRELI</v>
          </cell>
          <cell r="AG360" t="str">
            <v>JAFARABAD</v>
          </cell>
        </row>
        <row r="361">
          <cell r="G361" t="str">
            <v>JGY</v>
          </cell>
          <cell r="AB361" t="str">
            <v>VARUDI JGY</v>
          </cell>
          <cell r="AC361" t="str">
            <v>AMRELI [R]</v>
          </cell>
          <cell r="AD361" t="str">
            <v>AMRELI-1</v>
          </cell>
          <cell r="AE361" t="str">
            <v>AMRELI</v>
          </cell>
          <cell r="AG361" t="str">
            <v>AMRELI-B</v>
          </cell>
        </row>
        <row r="362">
          <cell r="G362" t="str">
            <v>AG</v>
          </cell>
          <cell r="AB362" t="str">
            <v>VAVADA AG</v>
          </cell>
          <cell r="AC362" t="str">
            <v>BABRA</v>
          </cell>
          <cell r="AD362" t="str">
            <v>AMRELI-1</v>
          </cell>
          <cell r="AE362" t="str">
            <v>AMRELI</v>
          </cell>
          <cell r="AG362" t="str">
            <v>KOTADAPITHA</v>
          </cell>
        </row>
        <row r="363">
          <cell r="G363" t="str">
            <v>AG</v>
          </cell>
          <cell r="AB363" t="str">
            <v>VAVADI AG</v>
          </cell>
          <cell r="AC363" t="str">
            <v>RAJULA</v>
          </cell>
          <cell r="AD363" t="str">
            <v>S'KUNDLA</v>
          </cell>
          <cell r="AE363" t="str">
            <v>AMRELI</v>
          </cell>
          <cell r="AG363" t="str">
            <v>AMBARDI</v>
          </cell>
        </row>
        <row r="364">
          <cell r="G364" t="str">
            <v>AG</v>
          </cell>
          <cell r="AB364" t="str">
            <v>VAVDI AG</v>
          </cell>
          <cell r="AC364" t="str">
            <v>VADIA</v>
          </cell>
          <cell r="AD364" t="str">
            <v>AMRELI-2</v>
          </cell>
          <cell r="AE364" t="str">
            <v>AMRELI</v>
          </cell>
          <cell r="AG364" t="str">
            <v>VADIA</v>
          </cell>
        </row>
        <row r="365">
          <cell r="G365" t="str">
            <v>AG</v>
          </cell>
          <cell r="AB365" t="str">
            <v>VAVDI AG</v>
          </cell>
          <cell r="AC365" t="str">
            <v>CHALALA</v>
          </cell>
          <cell r="AD365" t="str">
            <v>AMRELI-2</v>
          </cell>
          <cell r="AE365" t="str">
            <v>AMRELI</v>
          </cell>
          <cell r="AG365" t="str">
            <v>CHALALA</v>
          </cell>
        </row>
        <row r="366">
          <cell r="G366" t="str">
            <v>AG</v>
          </cell>
          <cell r="AB366" t="str">
            <v>VAVDIROAD AG</v>
          </cell>
          <cell r="AC366" t="str">
            <v>VADIA</v>
          </cell>
          <cell r="AD366" t="str">
            <v>AMRELI-2</v>
          </cell>
          <cell r="AE366" t="str">
            <v>AMRELI</v>
          </cell>
          <cell r="AG366" t="str">
            <v>DERDI</v>
          </cell>
        </row>
        <row r="367">
          <cell r="G367" t="str">
            <v>AG</v>
          </cell>
          <cell r="AB367" t="str">
            <v>VAVERA AG</v>
          </cell>
          <cell r="AC367" t="str">
            <v>RAJULA</v>
          </cell>
          <cell r="AD367" t="str">
            <v>S'KUNDLA</v>
          </cell>
          <cell r="AE367" t="str">
            <v>AMRELI</v>
          </cell>
          <cell r="AG367" t="str">
            <v>RAJULA</v>
          </cell>
        </row>
        <row r="368">
          <cell r="G368" t="str">
            <v>JGY</v>
          </cell>
          <cell r="AB368" t="str">
            <v>VELVA JGY</v>
          </cell>
          <cell r="AC368" t="str">
            <v>KODINAR-2</v>
          </cell>
          <cell r="AD368" t="str">
            <v>UNA</v>
          </cell>
          <cell r="AE368" t="str">
            <v>AMRELI</v>
          </cell>
          <cell r="AG368" t="str">
            <v>ADVI</v>
          </cell>
        </row>
        <row r="369">
          <cell r="G369" t="str">
            <v>JGY</v>
          </cell>
          <cell r="AB369" t="str">
            <v>VICTOR JGY</v>
          </cell>
          <cell r="AC369" t="str">
            <v>RAJULA</v>
          </cell>
          <cell r="AD369" t="str">
            <v>S'KUNDLA</v>
          </cell>
          <cell r="AE369" t="str">
            <v>AMRELI</v>
          </cell>
          <cell r="AG369" t="str">
            <v>DUNGAR</v>
          </cell>
        </row>
        <row r="370">
          <cell r="G370" t="str">
            <v>URBAN</v>
          </cell>
          <cell r="AB370" t="str">
            <v>VIDHYANAGAR CITY URBAN</v>
          </cell>
          <cell r="AC370" t="str">
            <v>UNA [T]</v>
          </cell>
          <cell r="AD370" t="str">
            <v>UNA</v>
          </cell>
          <cell r="AE370" t="str">
            <v>AMRELI</v>
          </cell>
          <cell r="AG370" t="str">
            <v>UNA</v>
          </cell>
        </row>
        <row r="371">
          <cell r="G371" t="str">
            <v>SST</v>
          </cell>
          <cell r="AB371" t="str">
            <v>VIJAPADI SST</v>
          </cell>
          <cell r="AC371" t="str">
            <v>S'KUNDLA [R]</v>
          </cell>
          <cell r="AD371" t="str">
            <v>S'KUNDLA</v>
          </cell>
          <cell r="AE371" t="str">
            <v>AMRELI</v>
          </cell>
          <cell r="AG371" t="str">
            <v>VIJPADI</v>
          </cell>
        </row>
        <row r="372">
          <cell r="G372" t="str">
            <v>AG</v>
          </cell>
          <cell r="AB372" t="str">
            <v>VIJPADI AG</v>
          </cell>
          <cell r="AC372" t="str">
            <v>S'KUNDLA [R]</v>
          </cell>
          <cell r="AD372" t="str">
            <v>S'KUNDLA</v>
          </cell>
          <cell r="AE372" t="str">
            <v>AMRELI</v>
          </cell>
          <cell r="AG372" t="str">
            <v>VIJPADI</v>
          </cell>
        </row>
        <row r="373">
          <cell r="G373" t="str">
            <v>AG</v>
          </cell>
          <cell r="AB373" t="str">
            <v>VITHALPUR AG</v>
          </cell>
          <cell r="AC373" t="str">
            <v>AMRELI [R]</v>
          </cell>
          <cell r="AD373" t="str">
            <v>AMRELI-1</v>
          </cell>
          <cell r="AE373" t="str">
            <v>AMRELI</v>
          </cell>
          <cell r="AG373" t="str">
            <v>AMRELI</v>
          </cell>
        </row>
        <row r="374">
          <cell r="G374" t="str">
            <v>JGY</v>
          </cell>
          <cell r="AB374" t="str">
            <v>WARAHSWARUP JGY</v>
          </cell>
          <cell r="AC374" t="str">
            <v>JAFRABAD</v>
          </cell>
          <cell r="AD374" t="str">
            <v>S'KUNDLA</v>
          </cell>
          <cell r="AE374" t="str">
            <v>AMRELI</v>
          </cell>
          <cell r="AG374" t="str">
            <v>JAFARABAD</v>
          </cell>
        </row>
        <row r="375">
          <cell r="G375" t="str">
            <v>INDU</v>
          </cell>
          <cell r="AB375" t="str">
            <v>WATER WORKS INDU</v>
          </cell>
          <cell r="AC375" t="str">
            <v>KODINAR-2</v>
          </cell>
          <cell r="AD375" t="str">
            <v>UNA</v>
          </cell>
          <cell r="AE375" t="str">
            <v>AMRELI</v>
          </cell>
          <cell r="AG375" t="str">
            <v>GHANTVAD</v>
          </cell>
        </row>
        <row r="376">
          <cell r="G376" t="str">
            <v>JGY</v>
          </cell>
          <cell r="AB376" t="str">
            <v>ZANKHIYA JGY</v>
          </cell>
          <cell r="AC376" t="str">
            <v>UNA-1</v>
          </cell>
          <cell r="AD376" t="str">
            <v>UNA</v>
          </cell>
          <cell r="AE376" t="str">
            <v>AMRELI</v>
          </cell>
          <cell r="AG376" t="str">
            <v>GIRGADHADA</v>
          </cell>
        </row>
        <row r="377">
          <cell r="G377" t="str">
            <v>JGY</v>
          </cell>
          <cell r="AB377" t="str">
            <v>ZANZARIYAA JGY</v>
          </cell>
          <cell r="AC377" t="str">
            <v>BAGASARA</v>
          </cell>
          <cell r="AD377" t="str">
            <v>AMRELI-2</v>
          </cell>
          <cell r="AE377" t="str">
            <v>AMRELI</v>
          </cell>
          <cell r="AG377" t="str">
            <v>BAGASARA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ACN_PLN  _2_"/>
      <sheetName val="mpmla wise pp01_02"/>
      <sheetName val="ZP AMR"/>
      <sheetName val="MTHWISE FAIL"/>
      <sheetName val="REF"/>
      <sheetName val="MASTER"/>
      <sheetName val="mpmla wise pp0001"/>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Name of Lines"/>
      <sheetName val="DATA"/>
      <sheetName val="117"/>
      <sheetName val="Recovered_Sheet5"/>
      <sheetName val="Master_Data"/>
      <sheetName val="PRO_39_C"/>
      <sheetName val="AG UN METER"/>
      <sheetName val="MLA ZP"/>
      <sheetName val="Sheet7"/>
      <sheetName val="PM_testing"/>
      <sheetName val="ACN_PLN  (2)"/>
      <sheetName val="Ag LF"/>
      <sheetName val="Jotana"/>
      <sheetName val="compar jgy"/>
      <sheetName val="COMPARE AG"/>
      <sheetName val="mpmla wise pp02_03"/>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zpF0001"/>
      <sheetName val="Name of Lines"/>
      <sheetName val="mpmla wise pp01_02"/>
      <sheetName val="R2-S1-mthws-prog"/>
      <sheetName val="mpmla wise pp0001"/>
      <sheetName val="Jotana"/>
      <sheetName val="ACN_PLN  _2_"/>
      <sheetName val="zp0001_MAR"/>
      <sheetName val="T_D COMP"/>
      <sheetName val="SuvP_Ltg_Catwise"/>
      <sheetName val="PP_Ltg_Catwise"/>
      <sheetName val="PP_Ind_Catwise "/>
      <sheetName val="pdc Rc,Ag Shif"/>
      <sheetName val="Paid pending"/>
      <sheetName val="SUM-04-05"/>
      <sheetName val="PRO_39_C"/>
      <sheetName val="FDR MST"/>
      <sheetName val="SuvP_Ind_Catwise "/>
      <sheetName val="CT_mtr_check"/>
      <sheetName val="GP-SENT"/>
      <sheetName val="Recovered_Sheet5"/>
      <sheetName val="117"/>
      <sheetName val="HTVR_VITROL MODI"/>
      <sheetName val="LMAIN"/>
      <sheetName val="HTVR sc. coll."/>
      <sheetName val="Master_Data"/>
      <sheetName val="Ag LF"/>
      <sheetName val="TLPPOCT"/>
      <sheetName val="AG UN METER"/>
      <sheetName val="Inputs"/>
      <sheetName val="A 3.7"/>
      <sheetName val="Modify JALSAN _2_"/>
      <sheetName val="Prop_Jalundh"/>
      <sheetName val="OLD  JALSAN"/>
    </sheetNames>
    <sheetDataSet>
      <sheetData sheetId="0"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N_PLN  _2_"/>
      <sheetName val="ACN_PLN "/>
      <sheetName val="FORD_LTR"/>
      <sheetName val="INDEX"/>
      <sheetName val="ACN_PLN  (2)"/>
      <sheetName val="Sealing MP cons"/>
      <sheetName val="PMT"/>
      <sheetName val="Sealing 1 Ph cons"/>
      <sheetName val="MMB MP cons"/>
      <sheetName val="MMB 1 Ph (2)"/>
      <sheetName val="MMB 1 Ph"/>
      <sheetName val="CT"/>
      <sheetName val="CAP"/>
      <sheetName val="PROF-6&amp;7"/>
      <sheetName val="PROF-12"/>
      <sheetName val="PROF-15"/>
      <sheetName val="PROF-21"/>
      <sheetName val="PROF-29&amp;29(A)"/>
      <sheetName val="PROF-30(A)&amp;(B) "/>
      <sheetName val="PROF-30(C)"/>
      <sheetName val="PROF-31 (2)"/>
      <sheetName val="PROF-31"/>
      <sheetName val="PROF-32"/>
      <sheetName val="PROF-35"/>
      <sheetName val="sta-f "/>
      <sheetName val="LT_STC"/>
      <sheetName val="AG_MTR"/>
      <sheetName val="PROF-1"/>
      <sheetName val="PROF-2"/>
      <sheetName val="PROF-1 (A)"/>
      <sheetName val="PROF-3"/>
      <sheetName val="PROF-3(A)"/>
      <sheetName val="PROF-5"/>
      <sheetName val="ho 7act"/>
      <sheetName val="FORD_LTR _SE_CONF"/>
      <sheetName val="FORD_LTR _T&amp;D(1)"/>
      <sheetName val="FORD_LTR _T&amp;D(2)"/>
      <sheetName val="comper_T&amp;D"/>
      <sheetName val="sumary"/>
      <sheetName val="shp_T_D_drive"/>
      <sheetName val="SuvP_Ltg_Catwise"/>
      <sheetName val="PP_Ltg_Catwise"/>
      <sheetName val="SuvP_Ind_Catwise "/>
      <sheetName val="PP_Ind_Catwise "/>
      <sheetName val="shp_T&amp;D_drive"/>
      <sheetName val="Name of Lines"/>
      <sheetName val="FDR MST"/>
      <sheetName val="PASTE"/>
      <sheetName val="Rep_New_RSO"/>
      <sheetName val="compar jgy"/>
      <sheetName val="COMPARE AG"/>
      <sheetName val="METRE ON UM CONN"/>
      <sheetName val="SUM-04-05"/>
      <sheetName val="AG UN METER"/>
      <sheetName val="REF"/>
      <sheetName val="T_D COMP"/>
      <sheetName val="zpF0001"/>
      <sheetName val="MTHWISE FA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TC-0304_0405_for REC"/>
      <sheetName val="SUM-04-05"/>
      <sheetName val="FDB-0304"/>
      <sheetName val="FDB-0405"/>
      <sheetName val="DTC-0304"/>
      <sheetName val="DTC-0405"/>
      <sheetName val="individual replof cond"/>
      <sheetName val="REN-0304"/>
      <sheetName val="RDS-0304"/>
      <sheetName val="adblistmaterial_52fdrs"/>
      <sheetName val="adb-list -priority_52fdrs"/>
      <sheetName val="Sheet2"/>
      <sheetName val="Sheet1"/>
      <sheetName val="summary_FB"/>
      <sheetName val="summary_DTC"/>
      <sheetName val="SUM_04_05"/>
      <sheetName val="shp_T_D_drive"/>
      <sheetName val="REF"/>
      <sheetName val="ACN_PLN  _2_"/>
      <sheetName val="shp_T&amp;D_drive"/>
      <sheetName val="CDSteelMaster"/>
      <sheetName val="PRO_39_C"/>
      <sheetName val="SDO"/>
      <sheetName val="zpF0001"/>
      <sheetName val="REPORT"/>
      <sheetName val="TLPPOCT"/>
      <sheetName val="SuvP_Ltg_Catwise"/>
      <sheetName val="PP_Ltg_Catwise"/>
      <sheetName val="SuvP_Ind_Catwise "/>
      <sheetName val="PP_Ind_Catwise "/>
      <sheetName val="FDR MST"/>
      <sheetName val="T_D COMP"/>
      <sheetName val="Summary Report"/>
      <sheetName val="Rep_New_RSO"/>
      <sheetName val="ACN_PLN  (2)"/>
      <sheetName val="Name of Lines"/>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el Qty 10000-100000 (2)"/>
      <sheetName val="CDSteelMaster"/>
      <sheetName val="Steel Qty 10000-100000"/>
      <sheetName val="SUM-04-05"/>
      <sheetName val="SUM_04_05"/>
      <sheetName val="mpmla wise pp01_02"/>
      <sheetName val="TLPPOCT"/>
      <sheetName val="shp_T_D_drive"/>
      <sheetName val="zpF0001"/>
      <sheetName val="Recovered_Sheet5"/>
      <sheetName val="ACN_PLN  _2_"/>
      <sheetName val="shp_T&amp;D_drive"/>
      <sheetName val="FDR MST"/>
      <sheetName val="T_D COMP"/>
      <sheetName val="Macro1"/>
      <sheetName val="DATA"/>
      <sheetName val="REF"/>
      <sheetName val="SuvP_Ltg_Catwise"/>
      <sheetName val="PP_Ltg_Catwise"/>
      <sheetName val="SuvP_Ind_Catwise "/>
      <sheetName val="PP_Ind_Catwise "/>
      <sheetName val="Name of Lines"/>
      <sheetName val="1991 all"/>
      <sheetName val="CistMast_SteelQty"/>
      <sheetName val="Book1"/>
      <sheetName val="AG UN METER"/>
      <sheetName val="catcum (2)"/>
      <sheetName val="mpmla wise pp0001"/>
      <sheetName val="compar jgy"/>
      <sheetName val="COMPARE AG"/>
    </sheetNames>
    <sheetDataSet>
      <sheetData sheetId="0" refreshError="1"/>
      <sheetData sheetId="1" refreshError="1">
        <row r="3">
          <cell r="C3">
            <v>2.7</v>
          </cell>
          <cell r="D3">
            <v>1.75</v>
          </cell>
          <cell r="E3">
            <v>0.15</v>
          </cell>
          <cell r="F3">
            <v>1.9</v>
          </cell>
          <cell r="G3">
            <v>0.1</v>
          </cell>
          <cell r="H3">
            <v>1</v>
          </cell>
          <cell r="I3">
            <v>2.65</v>
          </cell>
          <cell r="J3">
            <v>0.75</v>
          </cell>
          <cell r="K3">
            <v>0.15</v>
          </cell>
          <cell r="L3">
            <v>0.9</v>
          </cell>
          <cell r="M3">
            <v>0.65</v>
          </cell>
          <cell r="N3">
            <v>0.35</v>
          </cell>
          <cell r="O3">
            <v>0.65</v>
          </cell>
          <cell r="P3">
            <v>0.15</v>
          </cell>
          <cell r="Q3">
            <v>1.2</v>
          </cell>
          <cell r="R3">
            <v>50</v>
          </cell>
          <cell r="S3">
            <v>0.15</v>
          </cell>
        </row>
        <row r="4">
          <cell r="C4">
            <v>3.7</v>
          </cell>
          <cell r="D4">
            <v>2</v>
          </cell>
          <cell r="E4">
            <v>0.15</v>
          </cell>
          <cell r="F4">
            <v>2.15</v>
          </cell>
          <cell r="G4">
            <v>0.11</v>
          </cell>
          <cell r="H4">
            <v>1</v>
          </cell>
          <cell r="I4">
            <v>3.65</v>
          </cell>
          <cell r="J4">
            <v>0.75</v>
          </cell>
          <cell r="K4">
            <v>0.15</v>
          </cell>
          <cell r="L4">
            <v>0.9</v>
          </cell>
          <cell r="M4">
            <v>0.65</v>
          </cell>
          <cell r="N4">
            <v>0.35</v>
          </cell>
          <cell r="O4">
            <v>0.65</v>
          </cell>
          <cell r="P4">
            <v>0.15</v>
          </cell>
          <cell r="Q4">
            <v>1.2</v>
          </cell>
          <cell r="R4">
            <v>50</v>
          </cell>
          <cell r="S4">
            <v>0.15</v>
          </cell>
        </row>
        <row r="5">
          <cell r="C5">
            <v>4.1500000000000004</v>
          </cell>
          <cell r="D5">
            <v>2.4</v>
          </cell>
          <cell r="E5">
            <v>0.2</v>
          </cell>
          <cell r="F5">
            <v>2.6</v>
          </cell>
          <cell r="G5">
            <v>0.12</v>
          </cell>
          <cell r="H5">
            <v>1</v>
          </cell>
          <cell r="I5">
            <v>4.0999999999999996</v>
          </cell>
          <cell r="J5">
            <v>0.75</v>
          </cell>
          <cell r="K5">
            <v>0.15</v>
          </cell>
          <cell r="L5">
            <v>0.9</v>
          </cell>
          <cell r="M5">
            <v>0.65</v>
          </cell>
          <cell r="N5">
            <v>0.35</v>
          </cell>
          <cell r="O5">
            <v>0.65</v>
          </cell>
          <cell r="P5">
            <v>0.15</v>
          </cell>
          <cell r="Q5">
            <v>1.2</v>
          </cell>
          <cell r="R5">
            <v>50</v>
          </cell>
          <cell r="S5">
            <v>0.15</v>
          </cell>
        </row>
        <row r="6">
          <cell r="C6">
            <v>4.25</v>
          </cell>
          <cell r="D6">
            <v>2.85</v>
          </cell>
          <cell r="E6">
            <v>0.2</v>
          </cell>
          <cell r="F6">
            <v>3.0500000000000003</v>
          </cell>
          <cell r="G6">
            <v>0.125</v>
          </cell>
          <cell r="H6">
            <v>1</v>
          </cell>
          <cell r="I6">
            <v>4.2</v>
          </cell>
          <cell r="J6">
            <v>0.85</v>
          </cell>
          <cell r="K6">
            <v>0.15</v>
          </cell>
          <cell r="L6">
            <v>1</v>
          </cell>
          <cell r="M6">
            <v>0.65</v>
          </cell>
          <cell r="N6">
            <v>0.35</v>
          </cell>
          <cell r="O6">
            <v>0.65</v>
          </cell>
          <cell r="P6">
            <v>0.15</v>
          </cell>
          <cell r="Q6">
            <v>1.2</v>
          </cell>
          <cell r="R6">
            <v>80</v>
          </cell>
          <cell r="S6">
            <v>0.15</v>
          </cell>
        </row>
        <row r="7">
          <cell r="C7">
            <v>4.5999999999999996</v>
          </cell>
          <cell r="D7">
            <v>3.05</v>
          </cell>
          <cell r="E7">
            <v>0.2</v>
          </cell>
          <cell r="F7">
            <v>3.25</v>
          </cell>
          <cell r="G7">
            <v>0.14000000000000001</v>
          </cell>
          <cell r="H7">
            <v>1</v>
          </cell>
          <cell r="I7">
            <v>4.55</v>
          </cell>
          <cell r="J7">
            <v>0.85</v>
          </cell>
          <cell r="K7">
            <v>0.15</v>
          </cell>
          <cell r="L7">
            <v>1</v>
          </cell>
          <cell r="M7">
            <v>0.65</v>
          </cell>
          <cell r="N7">
            <v>0.35</v>
          </cell>
          <cell r="O7">
            <v>0.65</v>
          </cell>
          <cell r="P7">
            <v>0.15</v>
          </cell>
          <cell r="Q7">
            <v>1.2</v>
          </cell>
          <cell r="R7">
            <v>80</v>
          </cell>
          <cell r="S7">
            <v>0.15</v>
          </cell>
        </row>
        <row r="8">
          <cell r="C8">
            <v>5.5</v>
          </cell>
          <cell r="D8">
            <v>2.6</v>
          </cell>
          <cell r="E8">
            <v>0.2</v>
          </cell>
          <cell r="F8">
            <v>2.8000000000000003</v>
          </cell>
          <cell r="G8">
            <v>0.15</v>
          </cell>
          <cell r="H8">
            <v>1</v>
          </cell>
          <cell r="I8">
            <v>5.45</v>
          </cell>
          <cell r="J8">
            <v>0.85</v>
          </cell>
          <cell r="K8">
            <v>0.15</v>
          </cell>
          <cell r="L8">
            <v>1</v>
          </cell>
          <cell r="M8">
            <v>0.65</v>
          </cell>
          <cell r="N8">
            <v>0.35</v>
          </cell>
          <cell r="O8">
            <v>0.65</v>
          </cell>
          <cell r="P8">
            <v>0.15</v>
          </cell>
          <cell r="Q8">
            <v>1.2</v>
          </cell>
          <cell r="R8">
            <v>80</v>
          </cell>
          <cell r="S8">
            <v>0.15</v>
          </cell>
        </row>
        <row r="9">
          <cell r="C9">
            <v>5.5</v>
          </cell>
          <cell r="D9">
            <v>3</v>
          </cell>
          <cell r="E9">
            <v>0.2</v>
          </cell>
          <cell r="F9">
            <v>3.2</v>
          </cell>
          <cell r="G9">
            <v>0.15</v>
          </cell>
          <cell r="H9">
            <v>1</v>
          </cell>
          <cell r="I9">
            <v>5.45</v>
          </cell>
          <cell r="J9">
            <v>1.05</v>
          </cell>
          <cell r="K9">
            <v>0.15</v>
          </cell>
          <cell r="L9">
            <v>1.2</v>
          </cell>
          <cell r="M9">
            <v>0.65</v>
          </cell>
          <cell r="N9">
            <v>0.35</v>
          </cell>
          <cell r="O9">
            <v>0.65</v>
          </cell>
          <cell r="P9">
            <v>0.15</v>
          </cell>
          <cell r="Q9">
            <v>1.2</v>
          </cell>
          <cell r="R9">
            <v>80</v>
          </cell>
          <cell r="S9">
            <v>0.15</v>
          </cell>
        </row>
        <row r="10">
          <cell r="C10">
            <v>6.2</v>
          </cell>
          <cell r="D10">
            <v>2.75</v>
          </cell>
          <cell r="E10">
            <v>0.2</v>
          </cell>
          <cell r="F10">
            <v>2.95</v>
          </cell>
          <cell r="G10">
            <v>0.2</v>
          </cell>
          <cell r="H10">
            <v>1</v>
          </cell>
          <cell r="I10">
            <v>6.15</v>
          </cell>
          <cell r="J10">
            <v>1.05</v>
          </cell>
          <cell r="K10">
            <v>0.15</v>
          </cell>
          <cell r="L10">
            <v>1.2</v>
          </cell>
          <cell r="M10">
            <v>0.65</v>
          </cell>
          <cell r="N10">
            <v>0.35</v>
          </cell>
          <cell r="O10">
            <v>0.65</v>
          </cell>
          <cell r="P10">
            <v>0.15</v>
          </cell>
          <cell r="Q10">
            <v>1.2</v>
          </cell>
          <cell r="R10">
            <v>80</v>
          </cell>
          <cell r="S10">
            <v>0.15</v>
          </cell>
        </row>
        <row r="11">
          <cell r="C11">
            <v>6.2</v>
          </cell>
          <cell r="D11">
            <v>3</v>
          </cell>
          <cell r="E11">
            <v>0.2</v>
          </cell>
          <cell r="F11">
            <v>3.2</v>
          </cell>
          <cell r="G11">
            <v>0.2</v>
          </cell>
          <cell r="H11">
            <v>1</v>
          </cell>
          <cell r="I11">
            <v>6.15</v>
          </cell>
          <cell r="J11">
            <v>1.05</v>
          </cell>
          <cell r="K11">
            <v>0.15</v>
          </cell>
          <cell r="L11">
            <v>1.2</v>
          </cell>
          <cell r="M11">
            <v>0.65</v>
          </cell>
          <cell r="N11">
            <v>0.35</v>
          </cell>
          <cell r="O11">
            <v>0.65</v>
          </cell>
          <cell r="P11">
            <v>0.15</v>
          </cell>
          <cell r="Q11">
            <v>1.2</v>
          </cell>
          <cell r="R11">
            <v>80</v>
          </cell>
          <cell r="S11">
            <v>0.15</v>
          </cell>
        </row>
        <row r="12">
          <cell r="C12">
            <v>6.2</v>
          </cell>
          <cell r="D12">
            <v>3.4</v>
          </cell>
          <cell r="E12">
            <v>0.2</v>
          </cell>
          <cell r="F12">
            <v>3.6</v>
          </cell>
          <cell r="G12">
            <v>0.2</v>
          </cell>
          <cell r="H12">
            <v>1.1000000000000001</v>
          </cell>
          <cell r="I12">
            <v>6.15</v>
          </cell>
          <cell r="J12">
            <v>1.05</v>
          </cell>
          <cell r="K12">
            <v>0.15</v>
          </cell>
          <cell r="L12">
            <v>1.2</v>
          </cell>
          <cell r="M12">
            <v>0.65</v>
          </cell>
          <cell r="N12">
            <v>0.35</v>
          </cell>
          <cell r="O12">
            <v>0.65</v>
          </cell>
          <cell r="P12">
            <v>0.15</v>
          </cell>
          <cell r="Q12">
            <v>1.2</v>
          </cell>
          <cell r="R12">
            <v>80</v>
          </cell>
          <cell r="S12">
            <v>0.15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m sop (Extra)"/>
      <sheetName val="MG SoP 01 (Extra)"/>
      <sheetName val="MG SoP 01 (GERC)"/>
      <sheetName val="SoP 002"/>
      <sheetName val="Sheet2"/>
    </sheetNames>
    <sheetDataSet>
      <sheetData sheetId="0"/>
      <sheetData sheetId="1">
        <row r="9">
          <cell r="I9">
            <v>0</v>
          </cell>
          <cell r="L9">
            <v>1</v>
          </cell>
          <cell r="N9">
            <v>0</v>
          </cell>
          <cell r="Q9">
            <v>0</v>
          </cell>
        </row>
        <row r="10">
          <cell r="I10">
            <v>3</v>
          </cell>
          <cell r="L10">
            <v>1</v>
          </cell>
          <cell r="N10">
            <v>3</v>
          </cell>
          <cell r="Q10">
            <v>4</v>
          </cell>
        </row>
        <row r="11">
          <cell r="I11">
            <v>1</v>
          </cell>
          <cell r="L11">
            <v>2</v>
          </cell>
          <cell r="N11">
            <v>0</v>
          </cell>
          <cell r="Q11">
            <v>1</v>
          </cell>
        </row>
        <row r="12">
          <cell r="I12">
            <v>0</v>
          </cell>
          <cell r="L12">
            <v>1</v>
          </cell>
          <cell r="N12">
            <v>1</v>
          </cell>
          <cell r="Q12">
            <v>3</v>
          </cell>
        </row>
        <row r="13">
          <cell r="I13">
            <v>0</v>
          </cell>
          <cell r="L13">
            <v>3</v>
          </cell>
          <cell r="N13">
            <v>4</v>
          </cell>
          <cell r="Q13">
            <v>4</v>
          </cell>
        </row>
      </sheetData>
      <sheetData sheetId="2"/>
      <sheetData sheetId="3"/>
      <sheetData sheetId="4"/>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 SoP 13"/>
      <sheetName val="SoP_15(Modified)"/>
      <sheetName val="MG SoP 16"/>
      <sheetName val="Work"/>
      <sheetName val="MG SoP 03B  (BC)"/>
      <sheetName val="MG SoP 03B  (BO)"/>
      <sheetName val="MG SoP 03B  (And)"/>
      <sheetName val="MG SoP 03B  (Nad)"/>
      <sheetName val="MG SoP 03B  (Gdr)"/>
      <sheetName val="MG SoP 03B  (MG)"/>
    </sheetNames>
    <sheetDataSet>
      <sheetData sheetId="0"/>
      <sheetData sheetId="1">
        <row r="1">
          <cell r="A1" t="str">
            <v>Name of Distribution Licensee: M G V C L</v>
          </cell>
        </row>
        <row r="2">
          <cell r="A2" t="str">
            <v>Quarter :   Q-II  (Jul-Aug-Sep-2023-24)</v>
          </cell>
        </row>
        <row r="3">
          <cell r="A3" t="str">
            <v>Year: 2023-24</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0">
          <cell r="D10">
            <v>24677</v>
          </cell>
          <cell r="F10">
            <v>8318</v>
          </cell>
          <cell r="G10">
            <v>16359</v>
          </cell>
        </row>
        <row r="11">
          <cell r="D11">
            <v>1992</v>
          </cell>
          <cell r="F11">
            <v>645</v>
          </cell>
          <cell r="G11">
            <v>1347</v>
          </cell>
        </row>
        <row r="12">
          <cell r="D12">
            <v>264</v>
          </cell>
          <cell r="F12">
            <v>114</v>
          </cell>
          <cell r="G12">
            <v>150</v>
          </cell>
        </row>
        <row r="13">
          <cell r="D13">
            <v>1376</v>
          </cell>
          <cell r="F13">
            <v>558</v>
          </cell>
          <cell r="G13">
            <v>818</v>
          </cell>
        </row>
        <row r="14">
          <cell r="D14">
            <v>567</v>
          </cell>
          <cell r="F14">
            <v>172</v>
          </cell>
          <cell r="G14">
            <v>395</v>
          </cell>
        </row>
        <row r="15">
          <cell r="D15">
            <v>4088</v>
          </cell>
          <cell r="F15">
            <v>1350</v>
          </cell>
          <cell r="G15">
            <v>2738</v>
          </cell>
        </row>
        <row r="16">
          <cell r="D16">
            <v>596</v>
          </cell>
          <cell r="F16">
            <v>75</v>
          </cell>
          <cell r="G16">
            <v>521</v>
          </cell>
        </row>
        <row r="17">
          <cell r="D17">
            <v>509</v>
          </cell>
          <cell r="F17">
            <v>140</v>
          </cell>
          <cell r="G17">
            <v>369</v>
          </cell>
        </row>
        <row r="18">
          <cell r="D18">
            <v>6</v>
          </cell>
          <cell r="F18">
            <v>4</v>
          </cell>
          <cell r="G18">
            <v>2</v>
          </cell>
        </row>
        <row r="19">
          <cell r="D19">
            <v>585</v>
          </cell>
          <cell r="F19">
            <v>356</v>
          </cell>
          <cell r="G19">
            <v>229</v>
          </cell>
        </row>
        <row r="20">
          <cell r="D20">
            <v>431</v>
          </cell>
          <cell r="F20">
            <v>280</v>
          </cell>
          <cell r="G20">
            <v>151</v>
          </cell>
        </row>
        <row r="21">
          <cell r="D21">
            <v>958</v>
          </cell>
          <cell r="F21">
            <v>110</v>
          </cell>
          <cell r="G21">
            <v>848</v>
          </cell>
        </row>
        <row r="22">
          <cell r="D22">
            <v>571</v>
          </cell>
          <cell r="F22">
            <v>110</v>
          </cell>
          <cell r="G22">
            <v>461</v>
          </cell>
        </row>
        <row r="23">
          <cell r="D23">
            <v>663</v>
          </cell>
          <cell r="F23">
            <v>147</v>
          </cell>
          <cell r="G23">
            <v>516</v>
          </cell>
        </row>
        <row r="24">
          <cell r="D24">
            <v>572</v>
          </cell>
          <cell r="F24">
            <v>97</v>
          </cell>
          <cell r="G24">
            <v>475</v>
          </cell>
        </row>
        <row r="25">
          <cell r="D25">
            <v>79</v>
          </cell>
          <cell r="F25">
            <v>27</v>
          </cell>
          <cell r="G25">
            <v>52</v>
          </cell>
        </row>
        <row r="26">
          <cell r="D26">
            <v>6879</v>
          </cell>
          <cell r="F26">
            <v>3008</v>
          </cell>
          <cell r="G26">
            <v>3871</v>
          </cell>
        </row>
      </sheetData>
      <sheetData sheetId="19">
        <row r="10">
          <cell r="D10">
            <v>13755</v>
          </cell>
          <cell r="F10">
            <v>5015</v>
          </cell>
          <cell r="G10">
            <v>8740</v>
          </cell>
        </row>
        <row r="11">
          <cell r="D11">
            <v>7092</v>
          </cell>
          <cell r="F11">
            <v>2912</v>
          </cell>
          <cell r="G11">
            <v>4180</v>
          </cell>
        </row>
        <row r="12">
          <cell r="D12">
            <v>2253</v>
          </cell>
          <cell r="F12">
            <v>1035</v>
          </cell>
          <cell r="G12">
            <v>1218</v>
          </cell>
        </row>
        <row r="13">
          <cell r="D13">
            <v>1520</v>
          </cell>
          <cell r="F13">
            <v>1106</v>
          </cell>
          <cell r="G13">
            <v>414</v>
          </cell>
        </row>
        <row r="14">
          <cell r="D14">
            <v>296</v>
          </cell>
          <cell r="F14">
            <v>174</v>
          </cell>
          <cell r="G14">
            <v>122</v>
          </cell>
        </row>
        <row r="15">
          <cell r="D15">
            <v>1976</v>
          </cell>
          <cell r="F15">
            <v>1355</v>
          </cell>
          <cell r="G15">
            <v>621</v>
          </cell>
        </row>
        <row r="16">
          <cell r="D16">
            <v>914</v>
          </cell>
          <cell r="F16">
            <v>312</v>
          </cell>
          <cell r="G16">
            <v>602</v>
          </cell>
        </row>
        <row r="17">
          <cell r="D17">
            <v>770</v>
          </cell>
          <cell r="F17">
            <v>256</v>
          </cell>
          <cell r="G17">
            <v>514</v>
          </cell>
        </row>
        <row r="18">
          <cell r="D18">
            <v>165</v>
          </cell>
          <cell r="F18">
            <v>89</v>
          </cell>
          <cell r="G18">
            <v>76</v>
          </cell>
        </row>
        <row r="19">
          <cell r="D19">
            <v>1390</v>
          </cell>
          <cell r="F19">
            <v>803.2</v>
          </cell>
          <cell r="G19">
            <v>586.79999999999995</v>
          </cell>
        </row>
        <row r="20">
          <cell r="D20">
            <v>957</v>
          </cell>
          <cell r="F20">
            <v>300</v>
          </cell>
          <cell r="G20">
            <v>657</v>
          </cell>
        </row>
        <row r="21">
          <cell r="D21">
            <v>2010</v>
          </cell>
          <cell r="F21">
            <v>895</v>
          </cell>
          <cell r="G21">
            <v>1115</v>
          </cell>
        </row>
        <row r="22">
          <cell r="D22">
            <v>97</v>
          </cell>
          <cell r="F22">
            <v>55.4</v>
          </cell>
          <cell r="G22">
            <v>41.6</v>
          </cell>
        </row>
        <row r="23">
          <cell r="D23">
            <v>389</v>
          </cell>
          <cell r="F23">
            <v>145.4</v>
          </cell>
          <cell r="G23">
            <v>243.6</v>
          </cell>
        </row>
        <row r="24">
          <cell r="D24">
            <v>898</v>
          </cell>
          <cell r="F24">
            <v>355</v>
          </cell>
          <cell r="G24">
            <v>543</v>
          </cell>
        </row>
        <row r="25">
          <cell r="D25">
            <v>57</v>
          </cell>
          <cell r="F25">
            <v>40.200000000000003</v>
          </cell>
          <cell r="G25">
            <v>16.799999999999997</v>
          </cell>
        </row>
        <row r="26">
          <cell r="D26">
            <v>15431</v>
          </cell>
          <cell r="F26">
            <v>6048</v>
          </cell>
          <cell r="G26">
            <v>9383</v>
          </cell>
        </row>
      </sheetData>
      <sheetData sheetId="20">
        <row r="10">
          <cell r="D10">
            <v>7128</v>
          </cell>
          <cell r="F10">
            <v>1988</v>
          </cell>
          <cell r="G10">
            <v>5140</v>
          </cell>
        </row>
        <row r="11">
          <cell r="D11">
            <v>31787</v>
          </cell>
          <cell r="F11">
            <v>9960</v>
          </cell>
          <cell r="G11">
            <v>21827</v>
          </cell>
        </row>
        <row r="12">
          <cell r="D12">
            <v>3957</v>
          </cell>
          <cell r="F12">
            <v>1949</v>
          </cell>
          <cell r="G12">
            <v>2008</v>
          </cell>
        </row>
        <row r="13">
          <cell r="D13">
            <v>376</v>
          </cell>
          <cell r="F13">
            <v>244</v>
          </cell>
          <cell r="G13">
            <v>132</v>
          </cell>
        </row>
        <row r="14">
          <cell r="D14">
            <v>226</v>
          </cell>
          <cell r="F14">
            <v>125</v>
          </cell>
          <cell r="G14">
            <v>101</v>
          </cell>
        </row>
        <row r="15">
          <cell r="D15">
            <v>718</v>
          </cell>
          <cell r="F15">
            <v>455</v>
          </cell>
          <cell r="G15">
            <v>263</v>
          </cell>
        </row>
        <row r="16">
          <cell r="D16">
            <v>972</v>
          </cell>
          <cell r="F16">
            <v>620</v>
          </cell>
          <cell r="G16">
            <v>352</v>
          </cell>
        </row>
        <row r="17">
          <cell r="D17">
            <v>371</v>
          </cell>
          <cell r="F17">
            <v>128</v>
          </cell>
          <cell r="G17">
            <v>243</v>
          </cell>
        </row>
        <row r="18">
          <cell r="D18">
            <v>224</v>
          </cell>
          <cell r="F18">
            <v>84</v>
          </cell>
          <cell r="G18">
            <v>140</v>
          </cell>
        </row>
        <row r="19">
          <cell r="D19">
            <v>496</v>
          </cell>
          <cell r="F19">
            <v>296</v>
          </cell>
          <cell r="G19">
            <v>200</v>
          </cell>
        </row>
        <row r="20">
          <cell r="D20">
            <v>618</v>
          </cell>
          <cell r="F20">
            <v>294</v>
          </cell>
          <cell r="G20">
            <v>324</v>
          </cell>
        </row>
        <row r="21">
          <cell r="D21">
            <v>447</v>
          </cell>
          <cell r="F21">
            <v>305</v>
          </cell>
          <cell r="G21">
            <v>142</v>
          </cell>
        </row>
        <row r="22">
          <cell r="D22">
            <v>338</v>
          </cell>
          <cell r="F22">
            <v>55</v>
          </cell>
          <cell r="G22">
            <v>283</v>
          </cell>
        </row>
        <row r="23">
          <cell r="D23">
            <v>493</v>
          </cell>
          <cell r="F23">
            <v>228</v>
          </cell>
          <cell r="G23">
            <v>265</v>
          </cell>
        </row>
        <row r="24">
          <cell r="D24">
            <v>514</v>
          </cell>
          <cell r="F24">
            <v>148</v>
          </cell>
          <cell r="G24">
            <v>366</v>
          </cell>
        </row>
        <row r="25">
          <cell r="D25">
            <v>87</v>
          </cell>
          <cell r="F25">
            <v>35</v>
          </cell>
          <cell r="G25">
            <v>52</v>
          </cell>
        </row>
        <row r="26">
          <cell r="D26">
            <v>586</v>
          </cell>
          <cell r="F26">
            <v>297</v>
          </cell>
          <cell r="G26">
            <v>289</v>
          </cell>
        </row>
      </sheetData>
      <sheetData sheetId="21">
        <row r="10">
          <cell r="D10">
            <v>33443</v>
          </cell>
          <cell r="F10">
            <v>12667</v>
          </cell>
          <cell r="G10">
            <v>20776</v>
          </cell>
        </row>
        <row r="11">
          <cell r="D11">
            <v>16291</v>
          </cell>
          <cell r="F11">
            <v>9066</v>
          </cell>
          <cell r="G11">
            <v>7225</v>
          </cell>
        </row>
        <row r="12">
          <cell r="D12">
            <v>418</v>
          </cell>
          <cell r="F12">
            <v>298</v>
          </cell>
          <cell r="G12">
            <v>120</v>
          </cell>
        </row>
        <row r="13">
          <cell r="D13">
            <v>1761</v>
          </cell>
          <cell r="F13">
            <v>1361</v>
          </cell>
          <cell r="G13">
            <v>400</v>
          </cell>
        </row>
        <row r="14">
          <cell r="D14">
            <v>1391</v>
          </cell>
          <cell r="F14">
            <v>570</v>
          </cell>
          <cell r="G14">
            <v>821</v>
          </cell>
        </row>
        <row r="15">
          <cell r="D15">
            <v>5453</v>
          </cell>
          <cell r="F15">
            <v>3876</v>
          </cell>
          <cell r="G15">
            <v>1577</v>
          </cell>
        </row>
        <row r="16">
          <cell r="D16">
            <v>1343</v>
          </cell>
          <cell r="F16">
            <v>979</v>
          </cell>
          <cell r="G16">
            <v>364</v>
          </cell>
        </row>
        <row r="17">
          <cell r="D17">
            <v>522</v>
          </cell>
          <cell r="F17">
            <v>360</v>
          </cell>
          <cell r="G17">
            <v>162</v>
          </cell>
        </row>
        <row r="18">
          <cell r="D18">
            <v>271</v>
          </cell>
          <cell r="F18">
            <v>265</v>
          </cell>
          <cell r="G18">
            <v>6</v>
          </cell>
        </row>
        <row r="19">
          <cell r="D19">
            <v>1281</v>
          </cell>
          <cell r="F19">
            <v>1142</v>
          </cell>
          <cell r="G19">
            <v>139</v>
          </cell>
        </row>
        <row r="20">
          <cell r="D20">
            <v>690</v>
          </cell>
          <cell r="F20">
            <v>549</v>
          </cell>
          <cell r="G20">
            <v>141</v>
          </cell>
        </row>
        <row r="21">
          <cell r="D21">
            <v>2764</v>
          </cell>
          <cell r="F21">
            <v>2456</v>
          </cell>
          <cell r="G21">
            <v>308</v>
          </cell>
        </row>
        <row r="22">
          <cell r="D22">
            <v>670</v>
          </cell>
          <cell r="F22">
            <v>560</v>
          </cell>
          <cell r="G22">
            <v>110</v>
          </cell>
        </row>
        <row r="23">
          <cell r="D23">
            <v>295</v>
          </cell>
          <cell r="F23">
            <v>242</v>
          </cell>
          <cell r="G23">
            <v>53</v>
          </cell>
        </row>
        <row r="24">
          <cell r="D24">
            <v>618</v>
          </cell>
          <cell r="F24">
            <v>477</v>
          </cell>
          <cell r="G24">
            <v>141</v>
          </cell>
        </row>
        <row r="25">
          <cell r="D25">
            <v>65</v>
          </cell>
          <cell r="F25">
            <v>41</v>
          </cell>
          <cell r="G25">
            <v>24</v>
          </cell>
        </row>
        <row r="26">
          <cell r="D26">
            <v>80</v>
          </cell>
          <cell r="F26">
            <v>43</v>
          </cell>
          <cell r="G26">
            <v>37</v>
          </cell>
        </row>
      </sheetData>
      <sheetData sheetId="22">
        <row r="10">
          <cell r="D10">
            <v>32545</v>
          </cell>
          <cell r="F10">
            <v>17645</v>
          </cell>
          <cell r="G10">
            <v>14900</v>
          </cell>
        </row>
        <row r="11">
          <cell r="D11">
            <v>10381</v>
          </cell>
          <cell r="F11">
            <v>4461</v>
          </cell>
          <cell r="G11">
            <v>5920</v>
          </cell>
        </row>
        <row r="12">
          <cell r="D12">
            <v>1161</v>
          </cell>
          <cell r="F12">
            <v>587</v>
          </cell>
          <cell r="G12">
            <v>574</v>
          </cell>
        </row>
        <row r="13">
          <cell r="D13">
            <v>4146</v>
          </cell>
          <cell r="F13">
            <v>2855</v>
          </cell>
          <cell r="G13">
            <v>1291</v>
          </cell>
        </row>
        <row r="14">
          <cell r="D14">
            <v>2889</v>
          </cell>
          <cell r="F14">
            <v>2175</v>
          </cell>
          <cell r="G14">
            <v>714</v>
          </cell>
        </row>
        <row r="15">
          <cell r="D15">
            <v>3979</v>
          </cell>
          <cell r="F15">
            <v>2852</v>
          </cell>
          <cell r="G15">
            <v>1127</v>
          </cell>
        </row>
        <row r="16">
          <cell r="D16">
            <v>2814</v>
          </cell>
          <cell r="F16">
            <v>2012</v>
          </cell>
          <cell r="G16">
            <v>802</v>
          </cell>
        </row>
        <row r="17">
          <cell r="D17">
            <v>3206</v>
          </cell>
          <cell r="F17">
            <v>2353</v>
          </cell>
          <cell r="G17">
            <v>853</v>
          </cell>
        </row>
        <row r="18">
          <cell r="D18">
            <v>1336</v>
          </cell>
          <cell r="F18">
            <v>977</v>
          </cell>
          <cell r="G18">
            <v>359</v>
          </cell>
        </row>
        <row r="19">
          <cell r="D19">
            <v>2457</v>
          </cell>
          <cell r="F19">
            <v>1775</v>
          </cell>
          <cell r="G19">
            <v>682</v>
          </cell>
        </row>
        <row r="20">
          <cell r="D20">
            <v>1326</v>
          </cell>
          <cell r="F20">
            <v>947</v>
          </cell>
          <cell r="G20">
            <v>379</v>
          </cell>
        </row>
        <row r="21">
          <cell r="D21">
            <v>4422</v>
          </cell>
          <cell r="F21">
            <v>3317</v>
          </cell>
          <cell r="G21">
            <v>1105</v>
          </cell>
        </row>
        <row r="22">
          <cell r="D22">
            <v>2556</v>
          </cell>
          <cell r="F22">
            <v>1839</v>
          </cell>
          <cell r="G22">
            <v>717</v>
          </cell>
        </row>
        <row r="23">
          <cell r="D23">
            <v>1068</v>
          </cell>
          <cell r="F23">
            <v>775</v>
          </cell>
          <cell r="G23">
            <v>293</v>
          </cell>
        </row>
        <row r="24">
          <cell r="D24">
            <v>1764</v>
          </cell>
          <cell r="F24">
            <v>1293</v>
          </cell>
          <cell r="G24">
            <v>471</v>
          </cell>
        </row>
        <row r="25">
          <cell r="D25">
            <v>312</v>
          </cell>
          <cell r="F25">
            <v>216</v>
          </cell>
          <cell r="G25">
            <v>96</v>
          </cell>
        </row>
        <row r="26">
          <cell r="D26">
            <v>9159</v>
          </cell>
          <cell r="F26">
            <v>6387</v>
          </cell>
          <cell r="G26">
            <v>2772</v>
          </cell>
        </row>
      </sheetData>
      <sheetData sheetId="23"/>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 SoP 13"/>
      <sheetName val="MG SoP 16"/>
    </sheetNames>
    <sheetDataSet>
      <sheetData sheetId="0" refreshError="1">
        <row r="1">
          <cell r="A1" t="str">
            <v>Name of Distribution Licensee: M G V C 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6"/>
      <sheetName val="SoP008"/>
      <sheetName val="SoP009"/>
      <sheetName val="SoP010"/>
      <sheetName val="MG SoP 16"/>
    </sheetNames>
    <sheetDataSet>
      <sheetData sheetId="0">
        <row r="1">
          <cell r="A1" t="str">
            <v>Name of Distribution Licensee: M G V C L</v>
          </cell>
        </row>
        <row r="2">
          <cell r="A2" t="str">
            <v>Quarter :   Q-II  (July-August-Sep- 2023)</v>
          </cell>
        </row>
        <row r="3">
          <cell r="A3" t="str">
            <v>Year: 2023-24</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wmf"/><Relationship Id="rId2" Type="http://schemas.openxmlformats.org/officeDocument/2006/relationships/drawing" Target="../drawings/drawing1.xml"/><Relationship Id="rId1" Type="http://schemas.openxmlformats.org/officeDocument/2006/relationships/printerSettings" Target="../printerSettings/printerSettings11.bin"/><Relationship Id="rId6" Type="http://schemas.openxmlformats.org/officeDocument/2006/relationships/oleObject" Target="../embeddings/oleObject2.bin"/><Relationship Id="rId5" Type="http://schemas.openxmlformats.org/officeDocument/2006/relationships/image" Target="../media/image1.wmf"/><Relationship Id="rId4" Type="http://schemas.openxmlformats.org/officeDocument/2006/relationships/oleObject" Target="../embeddings/oleObject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4.emf"/><Relationship Id="rId2" Type="http://schemas.openxmlformats.org/officeDocument/2006/relationships/drawing" Target="../drawings/drawing2.xml"/><Relationship Id="rId1" Type="http://schemas.openxmlformats.org/officeDocument/2006/relationships/printerSettings" Target="../printerSettings/printerSettings12.bin"/><Relationship Id="rId6" Type="http://schemas.openxmlformats.org/officeDocument/2006/relationships/oleObject" Target="../embeddings/oleObject4.bin"/><Relationship Id="rId5" Type="http://schemas.openxmlformats.org/officeDocument/2006/relationships/image" Target="../media/image3.emf"/><Relationship Id="rId4" Type="http://schemas.openxmlformats.org/officeDocument/2006/relationships/oleObject" Target="../embeddings/oleObject3.bin"/></Relationships>
</file>

<file path=xl/worksheets/_rels/sheet13.xml.rels><?xml version="1.0" encoding="UTF-8" standalone="yes"?>
<Relationships xmlns="http://schemas.openxmlformats.org/package/2006/relationships"><Relationship Id="rId8" Type="http://schemas.openxmlformats.org/officeDocument/2006/relationships/image" Target="../media/image5.emf"/><Relationship Id="rId3" Type="http://schemas.openxmlformats.org/officeDocument/2006/relationships/hyperlink" Target="http://10.0.0.72/darreport_MAIFISummary_DrillESDSF.php?y=MjAyMw==&amp;m=OQ==" TargetMode="External"/><Relationship Id="rId7" Type="http://schemas.openxmlformats.org/officeDocument/2006/relationships/oleObject" Target="../embeddings/oleObject5.bin"/><Relationship Id="rId2" Type="http://schemas.openxmlformats.org/officeDocument/2006/relationships/hyperlink" Target="http://10.0.0.72/darreport_MAIFISummary_DrillESDSF.php?y=MjAyMw==&amp;m=OA==" TargetMode="External"/><Relationship Id="rId1" Type="http://schemas.openxmlformats.org/officeDocument/2006/relationships/hyperlink" Target="http://10.0.0.72/darreport_MAIFISummary_DrillESDSF.php?y=MjAyMw==&amp;m=Nw==" TargetMode="External"/><Relationship Id="rId6" Type="http://schemas.openxmlformats.org/officeDocument/2006/relationships/vmlDrawing" Target="../drawings/vmlDrawing3.vml"/><Relationship Id="rId5" Type="http://schemas.openxmlformats.org/officeDocument/2006/relationships/drawing" Target="../drawings/drawing3.xml"/><Relationship Id="rId10" Type="http://schemas.openxmlformats.org/officeDocument/2006/relationships/image" Target="../media/image6.emf"/><Relationship Id="rId4" Type="http://schemas.openxmlformats.org/officeDocument/2006/relationships/printerSettings" Target="../printerSettings/printerSettings13.bin"/><Relationship Id="rId9" Type="http://schemas.openxmlformats.org/officeDocument/2006/relationships/oleObject" Target="../embeddings/oleObject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zoomScaleNormal="100" workbookViewId="0">
      <selection activeCell="C7" sqref="C7"/>
    </sheetView>
  </sheetViews>
  <sheetFormatPr defaultRowHeight="15" x14ac:dyDescent="0.25"/>
  <cols>
    <col min="1" max="1" width="66.85546875" customWidth="1"/>
    <col min="3" max="3" width="10.7109375" customWidth="1"/>
    <col min="257" max="257" width="66.85546875" customWidth="1"/>
    <col min="259" max="259" width="10.7109375" customWidth="1"/>
    <col min="513" max="513" width="66.85546875" customWidth="1"/>
    <col min="515" max="515" width="10.7109375" customWidth="1"/>
    <col min="769" max="769" width="66.85546875" customWidth="1"/>
    <col min="771" max="771" width="10.7109375" customWidth="1"/>
    <col min="1025" max="1025" width="66.85546875" customWidth="1"/>
    <col min="1027" max="1027" width="10.7109375" customWidth="1"/>
    <col min="1281" max="1281" width="66.85546875" customWidth="1"/>
    <col min="1283" max="1283" width="10.7109375" customWidth="1"/>
    <col min="1537" max="1537" width="66.85546875" customWidth="1"/>
    <col min="1539" max="1539" width="10.7109375" customWidth="1"/>
    <col min="1793" max="1793" width="66.85546875" customWidth="1"/>
    <col min="1795" max="1795" width="10.7109375" customWidth="1"/>
    <col min="2049" max="2049" width="66.85546875" customWidth="1"/>
    <col min="2051" max="2051" width="10.7109375" customWidth="1"/>
    <col min="2305" max="2305" width="66.85546875" customWidth="1"/>
    <col min="2307" max="2307" width="10.7109375" customWidth="1"/>
    <col min="2561" max="2561" width="66.85546875" customWidth="1"/>
    <col min="2563" max="2563" width="10.7109375" customWidth="1"/>
    <col min="2817" max="2817" width="66.85546875" customWidth="1"/>
    <col min="2819" max="2819" width="10.7109375" customWidth="1"/>
    <col min="3073" max="3073" width="66.85546875" customWidth="1"/>
    <col min="3075" max="3075" width="10.7109375" customWidth="1"/>
    <col min="3329" max="3329" width="66.85546875" customWidth="1"/>
    <col min="3331" max="3331" width="10.7109375" customWidth="1"/>
    <col min="3585" max="3585" width="66.85546875" customWidth="1"/>
    <col min="3587" max="3587" width="10.7109375" customWidth="1"/>
    <col min="3841" max="3841" width="66.85546875" customWidth="1"/>
    <col min="3843" max="3843" width="10.7109375" customWidth="1"/>
    <col min="4097" max="4097" width="66.85546875" customWidth="1"/>
    <col min="4099" max="4099" width="10.7109375" customWidth="1"/>
    <col min="4353" max="4353" width="66.85546875" customWidth="1"/>
    <col min="4355" max="4355" width="10.7109375" customWidth="1"/>
    <col min="4609" max="4609" width="66.85546875" customWidth="1"/>
    <col min="4611" max="4611" width="10.7109375" customWidth="1"/>
    <col min="4865" max="4865" width="66.85546875" customWidth="1"/>
    <col min="4867" max="4867" width="10.7109375" customWidth="1"/>
    <col min="5121" max="5121" width="66.85546875" customWidth="1"/>
    <col min="5123" max="5123" width="10.7109375" customWidth="1"/>
    <col min="5377" max="5377" width="66.85546875" customWidth="1"/>
    <col min="5379" max="5379" width="10.7109375" customWidth="1"/>
    <col min="5633" max="5633" width="66.85546875" customWidth="1"/>
    <col min="5635" max="5635" width="10.7109375" customWidth="1"/>
    <col min="5889" max="5889" width="66.85546875" customWidth="1"/>
    <col min="5891" max="5891" width="10.7109375" customWidth="1"/>
    <col min="6145" max="6145" width="66.85546875" customWidth="1"/>
    <col min="6147" max="6147" width="10.7109375" customWidth="1"/>
    <col min="6401" max="6401" width="66.85546875" customWidth="1"/>
    <col min="6403" max="6403" width="10.7109375" customWidth="1"/>
    <col min="6657" max="6657" width="66.85546875" customWidth="1"/>
    <col min="6659" max="6659" width="10.7109375" customWidth="1"/>
    <col min="6913" max="6913" width="66.85546875" customWidth="1"/>
    <col min="6915" max="6915" width="10.7109375" customWidth="1"/>
    <col min="7169" max="7169" width="66.85546875" customWidth="1"/>
    <col min="7171" max="7171" width="10.7109375" customWidth="1"/>
    <col min="7425" max="7425" width="66.85546875" customWidth="1"/>
    <col min="7427" max="7427" width="10.7109375" customWidth="1"/>
    <col min="7681" max="7681" width="66.85546875" customWidth="1"/>
    <col min="7683" max="7683" width="10.7109375" customWidth="1"/>
    <col min="7937" max="7937" width="66.85546875" customWidth="1"/>
    <col min="7939" max="7939" width="10.7109375" customWidth="1"/>
    <col min="8193" max="8193" width="66.85546875" customWidth="1"/>
    <col min="8195" max="8195" width="10.7109375" customWidth="1"/>
    <col min="8449" max="8449" width="66.85546875" customWidth="1"/>
    <col min="8451" max="8451" width="10.7109375" customWidth="1"/>
    <col min="8705" max="8705" width="66.85546875" customWidth="1"/>
    <col min="8707" max="8707" width="10.7109375" customWidth="1"/>
    <col min="8961" max="8961" width="66.85546875" customWidth="1"/>
    <col min="8963" max="8963" width="10.7109375" customWidth="1"/>
    <col min="9217" max="9217" width="66.85546875" customWidth="1"/>
    <col min="9219" max="9219" width="10.7109375" customWidth="1"/>
    <col min="9473" max="9473" width="66.85546875" customWidth="1"/>
    <col min="9475" max="9475" width="10.7109375" customWidth="1"/>
    <col min="9729" max="9729" width="66.85546875" customWidth="1"/>
    <col min="9731" max="9731" width="10.7109375" customWidth="1"/>
    <col min="9985" max="9985" width="66.85546875" customWidth="1"/>
    <col min="9987" max="9987" width="10.7109375" customWidth="1"/>
    <col min="10241" max="10241" width="66.85546875" customWidth="1"/>
    <col min="10243" max="10243" width="10.7109375" customWidth="1"/>
    <col min="10497" max="10497" width="66.85546875" customWidth="1"/>
    <col min="10499" max="10499" width="10.7109375" customWidth="1"/>
    <col min="10753" max="10753" width="66.85546875" customWidth="1"/>
    <col min="10755" max="10755" width="10.7109375" customWidth="1"/>
    <col min="11009" max="11009" width="66.85546875" customWidth="1"/>
    <col min="11011" max="11011" width="10.7109375" customWidth="1"/>
    <col min="11265" max="11265" width="66.85546875" customWidth="1"/>
    <col min="11267" max="11267" width="10.7109375" customWidth="1"/>
    <col min="11521" max="11521" width="66.85546875" customWidth="1"/>
    <col min="11523" max="11523" width="10.7109375" customWidth="1"/>
    <col min="11777" max="11777" width="66.85546875" customWidth="1"/>
    <col min="11779" max="11779" width="10.7109375" customWidth="1"/>
    <col min="12033" max="12033" width="66.85546875" customWidth="1"/>
    <col min="12035" max="12035" width="10.7109375" customWidth="1"/>
    <col min="12289" max="12289" width="66.85546875" customWidth="1"/>
    <col min="12291" max="12291" width="10.7109375" customWidth="1"/>
    <col min="12545" max="12545" width="66.85546875" customWidth="1"/>
    <col min="12547" max="12547" width="10.7109375" customWidth="1"/>
    <col min="12801" max="12801" width="66.85546875" customWidth="1"/>
    <col min="12803" max="12803" width="10.7109375" customWidth="1"/>
    <col min="13057" max="13057" width="66.85546875" customWidth="1"/>
    <col min="13059" max="13059" width="10.7109375" customWidth="1"/>
    <col min="13313" max="13313" width="66.85546875" customWidth="1"/>
    <col min="13315" max="13315" width="10.7109375" customWidth="1"/>
    <col min="13569" max="13569" width="66.85546875" customWidth="1"/>
    <col min="13571" max="13571" width="10.7109375" customWidth="1"/>
    <col min="13825" max="13825" width="66.85546875" customWidth="1"/>
    <col min="13827" max="13827" width="10.7109375" customWidth="1"/>
    <col min="14081" max="14081" width="66.85546875" customWidth="1"/>
    <col min="14083" max="14083" width="10.7109375" customWidth="1"/>
    <col min="14337" max="14337" width="66.85546875" customWidth="1"/>
    <col min="14339" max="14339" width="10.7109375" customWidth="1"/>
    <col min="14593" max="14593" width="66.85546875" customWidth="1"/>
    <col min="14595" max="14595" width="10.7109375" customWidth="1"/>
    <col min="14849" max="14849" width="66.85546875" customWidth="1"/>
    <col min="14851" max="14851" width="10.7109375" customWidth="1"/>
    <col min="15105" max="15105" width="66.85546875" customWidth="1"/>
    <col min="15107" max="15107" width="10.7109375" customWidth="1"/>
    <col min="15361" max="15361" width="66.85546875" customWidth="1"/>
    <col min="15363" max="15363" width="10.7109375" customWidth="1"/>
    <col min="15617" max="15617" width="66.85546875" customWidth="1"/>
    <col min="15619" max="15619" width="10.7109375" customWidth="1"/>
    <col min="15873" max="15873" width="66.85546875" customWidth="1"/>
    <col min="15875" max="15875" width="10.7109375" customWidth="1"/>
    <col min="16129" max="16129" width="66.85546875" customWidth="1"/>
    <col min="16131" max="16131" width="10.7109375" customWidth="1"/>
  </cols>
  <sheetData>
    <row r="1" spans="1:5" ht="46.5" customHeight="1" thickBot="1" x14ac:dyDescent="0.35">
      <c r="A1" s="57" t="s">
        <v>25</v>
      </c>
      <c r="B1" s="58"/>
      <c r="C1" s="58"/>
      <c r="D1" s="58"/>
      <c r="E1" s="58"/>
    </row>
    <row r="2" spans="1:5" ht="51" customHeight="1" thickBot="1" x14ac:dyDescent="0.35">
      <c r="A2" s="59" t="s">
        <v>49</v>
      </c>
      <c r="B2" s="58"/>
      <c r="C2" s="58"/>
      <c r="D2" s="58"/>
      <c r="E2" s="58"/>
    </row>
    <row r="3" spans="1:5" ht="60.75" customHeight="1" thickBot="1" x14ac:dyDescent="0.35">
      <c r="A3" s="57" t="s">
        <v>50</v>
      </c>
      <c r="B3" s="58"/>
      <c r="C3" s="58"/>
      <c r="D3" s="58"/>
      <c r="E3" s="58"/>
    </row>
  </sheetData>
  <printOptions horizontalCentered="1" verticalCentered="1"/>
  <pageMargins left="0.45" right="0.45" top="0.5" bottom="0.5" header="0.3" footer="0.3"/>
  <pageSetup paperSize="9" scale="20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topLeftCell="A4" zoomScale="80" zoomScaleNormal="80" zoomScaleSheetLayoutView="70" workbookViewId="0">
      <selection activeCell="E8" sqref="E8"/>
    </sheetView>
  </sheetViews>
  <sheetFormatPr defaultColWidth="9.140625" defaultRowHeight="14.25" x14ac:dyDescent="0.2"/>
  <cols>
    <col min="1" max="1" width="7.28515625" style="188" customWidth="1"/>
    <col min="2" max="2" width="18.85546875" style="188" customWidth="1"/>
    <col min="3" max="4" width="12.42578125" style="188" customWidth="1"/>
    <col min="5" max="5" width="17.42578125" style="188" customWidth="1"/>
    <col min="6" max="6" width="16.28515625" style="188" customWidth="1"/>
    <col min="7" max="7" width="12.42578125" style="188" customWidth="1"/>
    <col min="8" max="9" width="17" style="188" customWidth="1"/>
    <col min="10" max="10" width="12.42578125" style="188" customWidth="1"/>
    <col min="11" max="12" width="16" style="188" bestFit="1" customWidth="1"/>
    <col min="13" max="13" width="15" style="188" bestFit="1" customWidth="1"/>
    <col min="14" max="16384" width="9.140625" style="188"/>
  </cols>
  <sheetData>
    <row r="1" spans="1:15" ht="21.75" customHeight="1" x14ac:dyDescent="0.2">
      <c r="A1" s="301" t="s">
        <v>25</v>
      </c>
      <c r="B1" s="302"/>
      <c r="C1" s="302"/>
      <c r="D1" s="302"/>
      <c r="E1" s="302"/>
      <c r="F1" s="302"/>
      <c r="G1" s="302"/>
      <c r="H1" s="302"/>
      <c r="I1" s="302"/>
      <c r="J1" s="302"/>
      <c r="K1" s="302"/>
      <c r="L1" s="302"/>
      <c r="M1" s="303"/>
    </row>
    <row r="2" spans="1:15" ht="21.75" customHeight="1" x14ac:dyDescent="0.2">
      <c r="A2" s="301" t="s">
        <v>165</v>
      </c>
      <c r="B2" s="302"/>
      <c r="C2" s="302"/>
      <c r="D2" s="302"/>
      <c r="E2" s="302"/>
      <c r="F2" s="302"/>
      <c r="G2" s="302"/>
      <c r="H2" s="302"/>
      <c r="I2" s="302"/>
      <c r="J2" s="302"/>
      <c r="K2" s="302"/>
      <c r="L2" s="302"/>
      <c r="M2" s="303"/>
    </row>
    <row r="3" spans="1:15" ht="21.75" customHeight="1" x14ac:dyDescent="0.2">
      <c r="A3" s="301" t="s">
        <v>166</v>
      </c>
      <c r="B3" s="302"/>
      <c r="C3" s="302"/>
      <c r="D3" s="302"/>
      <c r="E3" s="302"/>
      <c r="F3" s="302"/>
      <c r="G3" s="302"/>
      <c r="H3" s="302"/>
      <c r="I3" s="302"/>
      <c r="J3" s="302"/>
      <c r="K3" s="302"/>
      <c r="L3" s="302"/>
      <c r="M3" s="303"/>
    </row>
    <row r="4" spans="1:15" ht="21.75" customHeight="1" x14ac:dyDescent="0.2">
      <c r="A4" s="304" t="s">
        <v>167</v>
      </c>
      <c r="B4" s="305"/>
      <c r="C4" s="305"/>
      <c r="D4" s="305"/>
      <c r="E4" s="305"/>
      <c r="F4" s="305"/>
      <c r="G4" s="305"/>
      <c r="H4" s="305"/>
      <c r="I4" s="305"/>
      <c r="J4" s="305"/>
      <c r="K4" s="305"/>
      <c r="L4" s="305"/>
      <c r="M4" s="306"/>
    </row>
    <row r="5" spans="1:15" ht="27" customHeight="1" x14ac:dyDescent="0.2">
      <c r="A5" s="307" t="s">
        <v>168</v>
      </c>
      <c r="B5" s="308"/>
      <c r="C5" s="308"/>
      <c r="D5" s="308"/>
      <c r="E5" s="308"/>
      <c r="F5" s="308"/>
      <c r="G5" s="308"/>
      <c r="H5" s="308"/>
      <c r="I5" s="308"/>
      <c r="J5" s="308"/>
      <c r="K5" s="308"/>
      <c r="L5" s="308"/>
      <c r="M5" s="309"/>
    </row>
    <row r="6" spans="1:15" ht="57.75" customHeight="1" x14ac:dyDescent="0.2">
      <c r="A6" s="299" t="s">
        <v>107</v>
      </c>
      <c r="B6" s="299" t="s">
        <v>169</v>
      </c>
      <c r="C6" s="300" t="s">
        <v>170</v>
      </c>
      <c r="D6" s="300"/>
      <c r="E6" s="300"/>
      <c r="F6" s="300"/>
      <c r="G6" s="300"/>
      <c r="H6" s="299" t="s">
        <v>171</v>
      </c>
      <c r="I6" s="299"/>
      <c r="J6" s="299"/>
      <c r="K6" s="299" t="s">
        <v>172</v>
      </c>
      <c r="L6" s="299"/>
      <c r="M6" s="299"/>
    </row>
    <row r="7" spans="1:15" ht="18" x14ac:dyDescent="0.25">
      <c r="A7" s="299"/>
      <c r="B7" s="299"/>
      <c r="C7" s="297" t="s">
        <v>173</v>
      </c>
      <c r="D7" s="297"/>
      <c r="E7" s="297" t="s">
        <v>174</v>
      </c>
      <c r="F7" s="297"/>
      <c r="G7" s="297"/>
      <c r="H7" s="297" t="s">
        <v>102</v>
      </c>
      <c r="I7" s="297"/>
      <c r="J7" s="297"/>
      <c r="K7" s="297" t="s">
        <v>102</v>
      </c>
      <c r="L7" s="297"/>
      <c r="M7" s="297"/>
    </row>
    <row r="8" spans="1:15" ht="18" x14ac:dyDescent="0.25">
      <c r="A8" s="299"/>
      <c r="B8" s="299"/>
      <c r="C8" s="189" t="s">
        <v>175</v>
      </c>
      <c r="D8" s="189" t="s">
        <v>176</v>
      </c>
      <c r="E8" s="189" t="s">
        <v>175</v>
      </c>
      <c r="F8" s="189" t="s">
        <v>177</v>
      </c>
      <c r="G8" s="189" t="s">
        <v>176</v>
      </c>
      <c r="H8" s="189" t="s">
        <v>175</v>
      </c>
      <c r="I8" s="189" t="s">
        <v>177</v>
      </c>
      <c r="J8" s="189" t="s">
        <v>176</v>
      </c>
      <c r="K8" s="189" t="s">
        <v>175</v>
      </c>
      <c r="L8" s="189" t="s">
        <v>177</v>
      </c>
      <c r="M8" s="189" t="s">
        <v>176</v>
      </c>
    </row>
    <row r="9" spans="1:15" ht="35.25" customHeight="1" x14ac:dyDescent="0.2">
      <c r="A9" s="190">
        <v>1</v>
      </c>
      <c r="B9" s="191" t="s">
        <v>178</v>
      </c>
      <c r="C9" s="192">
        <v>0</v>
      </c>
      <c r="D9" s="192">
        <v>0</v>
      </c>
      <c r="E9" s="192" t="s">
        <v>179</v>
      </c>
      <c r="F9" s="192">
        <v>2</v>
      </c>
      <c r="G9" s="192">
        <v>1</v>
      </c>
      <c r="H9" s="192" t="s">
        <v>180</v>
      </c>
      <c r="I9" s="192">
        <v>2</v>
      </c>
      <c r="J9" s="192">
        <f>'[25]MG SoP 01 (Extra)'!I9+'[25]MG SoP 01 (Extra)'!L9</f>
        <v>1</v>
      </c>
      <c r="K9" s="192">
        <v>1</v>
      </c>
      <c r="L9" s="192">
        <v>0</v>
      </c>
      <c r="M9" s="192">
        <f>'[25]MG SoP 01 (Extra)'!N9+'[25]MG SoP 01 (Extra)'!Q9</f>
        <v>0</v>
      </c>
      <c r="N9" s="193"/>
    </row>
    <row r="10" spans="1:15" ht="30" customHeight="1" x14ac:dyDescent="0.2">
      <c r="A10" s="190">
        <v>2</v>
      </c>
      <c r="B10" s="191" t="s">
        <v>181</v>
      </c>
      <c r="C10" s="192">
        <v>1</v>
      </c>
      <c r="D10" s="192">
        <v>2</v>
      </c>
      <c r="E10" s="192">
        <v>3</v>
      </c>
      <c r="F10" s="192">
        <v>11</v>
      </c>
      <c r="G10" s="192">
        <v>0</v>
      </c>
      <c r="H10" s="192">
        <v>6</v>
      </c>
      <c r="I10" s="192" t="s">
        <v>182</v>
      </c>
      <c r="J10" s="192">
        <f>'[25]MG SoP 01 (Extra)'!I10+'[25]MG SoP 01 (Extra)'!L10</f>
        <v>4</v>
      </c>
      <c r="K10" s="192" t="s">
        <v>183</v>
      </c>
      <c r="L10" s="192">
        <v>15</v>
      </c>
      <c r="M10" s="192">
        <f>'[25]MG SoP 01 (Extra)'!N10+'[25]MG SoP 01 (Extra)'!Q10</f>
        <v>7</v>
      </c>
      <c r="N10" s="193"/>
    </row>
    <row r="11" spans="1:15" ht="30" customHeight="1" x14ac:dyDescent="0.2">
      <c r="A11" s="190">
        <v>3</v>
      </c>
      <c r="B11" s="194" t="s">
        <v>10</v>
      </c>
      <c r="C11" s="192">
        <v>0</v>
      </c>
      <c r="D11" s="192">
        <v>1</v>
      </c>
      <c r="E11" s="192">
        <v>3</v>
      </c>
      <c r="F11" s="192">
        <v>7</v>
      </c>
      <c r="G11" s="192">
        <v>1</v>
      </c>
      <c r="H11" s="192" t="s">
        <v>184</v>
      </c>
      <c r="I11" s="192">
        <v>11</v>
      </c>
      <c r="J11" s="192">
        <f>'[25]MG SoP 01 (Extra)'!I11+'[25]MG SoP 01 (Extra)'!L11</f>
        <v>3</v>
      </c>
      <c r="K11" s="192">
        <v>2</v>
      </c>
      <c r="L11" s="192">
        <v>3</v>
      </c>
      <c r="M11" s="192">
        <f>'[25]MG SoP 01 (Extra)'!N11+'[25]MG SoP 01 (Extra)'!Q11</f>
        <v>1</v>
      </c>
      <c r="N11" s="193"/>
    </row>
    <row r="12" spans="1:15" ht="30" customHeight="1" x14ac:dyDescent="0.2">
      <c r="A12" s="190">
        <v>4</v>
      </c>
      <c r="B12" s="195" t="s">
        <v>12</v>
      </c>
      <c r="C12" s="192">
        <v>0</v>
      </c>
      <c r="D12" s="192">
        <v>0</v>
      </c>
      <c r="E12" s="192" t="s">
        <v>185</v>
      </c>
      <c r="F12" s="192">
        <v>24</v>
      </c>
      <c r="G12" s="192">
        <v>0</v>
      </c>
      <c r="H12" s="192" t="s">
        <v>186</v>
      </c>
      <c r="I12" s="192" t="s">
        <v>187</v>
      </c>
      <c r="J12" s="192">
        <f>'[25]MG SoP 01 (Extra)'!I12+'[25]MG SoP 01 (Extra)'!L12</f>
        <v>1</v>
      </c>
      <c r="K12" s="192" t="s">
        <v>188</v>
      </c>
      <c r="L12" s="192" t="s">
        <v>189</v>
      </c>
      <c r="M12" s="192">
        <f>'[25]MG SoP 01 (Extra)'!N12+'[25]MG SoP 01 (Extra)'!Q12</f>
        <v>4</v>
      </c>
      <c r="N12" s="193"/>
    </row>
    <row r="13" spans="1:15" ht="30" customHeight="1" x14ac:dyDescent="0.2">
      <c r="A13" s="190">
        <v>5</v>
      </c>
      <c r="B13" s="191" t="s">
        <v>11</v>
      </c>
      <c r="C13" s="192">
        <v>0</v>
      </c>
      <c r="D13" s="192">
        <v>0</v>
      </c>
      <c r="E13" s="192" t="s">
        <v>190</v>
      </c>
      <c r="F13" s="192">
        <v>9</v>
      </c>
      <c r="G13" s="192">
        <v>0</v>
      </c>
      <c r="H13" s="192" t="s">
        <v>190</v>
      </c>
      <c r="I13" s="192">
        <v>17</v>
      </c>
      <c r="J13" s="192">
        <f>'[25]MG SoP 01 (Extra)'!I13+'[25]MG SoP 01 (Extra)'!L13</f>
        <v>3</v>
      </c>
      <c r="K13" s="192" t="s">
        <v>191</v>
      </c>
      <c r="L13" s="192">
        <v>19</v>
      </c>
      <c r="M13" s="192">
        <f>'[25]MG SoP 01 (Extra)'!N13+'[25]MG SoP 01 (Extra)'!Q13</f>
        <v>8</v>
      </c>
      <c r="N13" s="193"/>
    </row>
    <row r="14" spans="1:15" ht="30" customHeight="1" thickBot="1" x14ac:dyDescent="0.25">
      <c r="A14" s="196"/>
      <c r="B14" s="197" t="s">
        <v>102</v>
      </c>
      <c r="C14" s="198">
        <v>1</v>
      </c>
      <c r="D14" s="198">
        <v>3</v>
      </c>
      <c r="E14" s="198" t="s">
        <v>192</v>
      </c>
      <c r="F14" s="198">
        <v>53</v>
      </c>
      <c r="G14" s="198">
        <v>2</v>
      </c>
      <c r="H14" s="198" t="s">
        <v>193</v>
      </c>
      <c r="I14" s="198" t="s">
        <v>194</v>
      </c>
      <c r="J14" s="198">
        <f>SUM(J9:J13)</f>
        <v>12</v>
      </c>
      <c r="K14" s="198" t="s">
        <v>195</v>
      </c>
      <c r="L14" s="198" t="s">
        <v>196</v>
      </c>
      <c r="M14" s="199">
        <f>SUM(M9:M13)</f>
        <v>20</v>
      </c>
      <c r="N14" s="193"/>
      <c r="O14" s="193"/>
    </row>
    <row r="15" spans="1:15" ht="21.75" customHeight="1" thickBot="1" x14ac:dyDescent="0.25">
      <c r="A15" s="200" t="s">
        <v>197</v>
      </c>
      <c r="B15" s="201"/>
      <c r="C15" s="201"/>
      <c r="D15" s="201"/>
      <c r="E15" s="201"/>
      <c r="F15" s="201"/>
      <c r="G15" s="202">
        <f>C14+D14+19+F14+G14</f>
        <v>78</v>
      </c>
      <c r="H15" s="201"/>
      <c r="I15" s="201"/>
      <c r="J15" s="202">
        <f>35+88+J14</f>
        <v>135</v>
      </c>
      <c r="M15" s="202">
        <f>32+58+M14</f>
        <v>110</v>
      </c>
    </row>
    <row r="16" spans="1:15" ht="21.75" customHeight="1" x14ac:dyDescent="0.2">
      <c r="A16" s="298" t="s">
        <v>198</v>
      </c>
      <c r="B16" s="298"/>
      <c r="C16" s="298"/>
      <c r="D16" s="298"/>
      <c r="E16" s="298"/>
      <c r="F16" s="298"/>
      <c r="G16" s="298"/>
      <c r="H16" s="298"/>
      <c r="I16" s="298"/>
      <c r="J16" s="298"/>
    </row>
    <row r="17" spans="1:10" x14ac:dyDescent="0.2">
      <c r="A17" s="298"/>
      <c r="B17" s="298"/>
      <c r="C17" s="298"/>
      <c r="D17" s="298"/>
      <c r="E17" s="298"/>
      <c r="F17" s="298"/>
      <c r="G17" s="298"/>
      <c r="H17" s="298"/>
      <c r="I17" s="298"/>
      <c r="J17" s="298"/>
    </row>
    <row r="19" spans="1:10" x14ac:dyDescent="0.2">
      <c r="H19" s="193"/>
    </row>
  </sheetData>
  <mergeCells count="15">
    <mergeCell ref="A1:M1"/>
    <mergeCell ref="A2:M2"/>
    <mergeCell ref="A3:M3"/>
    <mergeCell ref="A4:M4"/>
    <mergeCell ref="A5:M5"/>
    <mergeCell ref="C7:D7"/>
    <mergeCell ref="E7:G7"/>
    <mergeCell ref="H7:J7"/>
    <mergeCell ref="K7:M7"/>
    <mergeCell ref="A16:J17"/>
    <mergeCell ref="A6:A8"/>
    <mergeCell ref="B6:B8"/>
    <mergeCell ref="C6:G6"/>
    <mergeCell ref="H6:J6"/>
    <mergeCell ref="K6:M6"/>
  </mergeCells>
  <pageMargins left="0.70866141732283472" right="0.70866141732283472" top="0.51181102362204722" bottom="0.51181102362204722" header="0.31496062992125984" footer="0.31496062992125984"/>
  <pageSetup paperSize="9" scale="60" orientation="landscape" r:id="rId1"/>
  <headerFoot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R124"/>
  <sheetViews>
    <sheetView zoomScale="80" zoomScaleNormal="80" zoomScaleSheetLayoutView="50" workbookViewId="0">
      <pane xSplit="1" ySplit="6" topLeftCell="B72" activePane="bottomRight" state="frozen"/>
      <selection activeCell="C12" sqref="C12"/>
      <selection pane="topRight" activeCell="C12" sqref="C12"/>
      <selection pane="bottomLeft" activeCell="C12" sqref="C12"/>
      <selection pane="bottomRight" activeCell="M72" sqref="M72"/>
    </sheetView>
  </sheetViews>
  <sheetFormatPr defaultColWidth="9.140625" defaultRowHeight="15" x14ac:dyDescent="0.25"/>
  <cols>
    <col min="1" max="1" width="5.42578125" style="206" customWidth="1"/>
    <col min="2" max="2" width="64.5703125" style="204" customWidth="1"/>
    <col min="3" max="4" width="20.28515625" style="205" hidden="1" customWidth="1"/>
    <col min="5" max="5" width="14.42578125" style="206" customWidth="1"/>
    <col min="6" max="6" width="12.42578125" style="206" customWidth="1"/>
    <col min="7" max="7" width="16.85546875" style="207" hidden="1" customWidth="1"/>
    <col min="8" max="8" width="7.85546875" style="207" hidden="1" customWidth="1"/>
    <col min="9" max="9" width="11.5703125" style="207" hidden="1" customWidth="1"/>
    <col min="10" max="10" width="8.5703125" style="207" hidden="1" customWidth="1"/>
    <col min="11" max="11" width="13.7109375" style="207" hidden="1" customWidth="1"/>
    <col min="12" max="12" width="70.5703125" style="208" customWidth="1"/>
    <col min="13" max="13" width="30" style="209" customWidth="1"/>
    <col min="14" max="14" width="26.42578125" style="209" customWidth="1"/>
    <col min="15" max="15" width="14.7109375" style="209" customWidth="1"/>
    <col min="16" max="16" width="31.140625" style="210" customWidth="1"/>
    <col min="17" max="17" width="17.7109375" style="206" customWidth="1"/>
    <col min="18" max="18" width="9.140625" style="206"/>
    <col min="19" max="24" width="9.140625" style="211"/>
    <col min="25" max="25" width="40.42578125" style="211" customWidth="1"/>
    <col min="26" max="30" width="9.140625" style="211"/>
    <col min="31" max="31" width="9.140625" style="211" customWidth="1"/>
    <col min="32" max="16384" width="9.140625" style="211"/>
  </cols>
  <sheetData>
    <row r="1" spans="1:18" ht="22.5" customHeight="1" x14ac:dyDescent="0.25">
      <c r="A1" s="203" t="s">
        <v>199</v>
      </c>
      <c r="I1" s="207" t="s">
        <v>200</v>
      </c>
    </row>
    <row r="2" spans="1:18" x14ac:dyDescent="0.25">
      <c r="A2" s="212"/>
    </row>
    <row r="3" spans="1:18" ht="14.25" customHeight="1" x14ac:dyDescent="0.25">
      <c r="A3" s="310" t="s">
        <v>498</v>
      </c>
      <c r="B3" s="311"/>
      <c r="C3" s="311"/>
      <c r="D3" s="311"/>
      <c r="E3" s="311"/>
      <c r="F3" s="311"/>
      <c r="G3" s="311"/>
      <c r="H3" s="311"/>
      <c r="I3" s="311"/>
      <c r="J3" s="311"/>
      <c r="K3" s="311"/>
      <c r="L3" s="311"/>
      <c r="M3" s="312"/>
      <c r="N3" s="312"/>
      <c r="O3" s="312"/>
      <c r="P3" s="312"/>
      <c r="Q3" s="311"/>
    </row>
    <row r="4" spans="1:18" x14ac:dyDescent="0.25">
      <c r="A4" s="313"/>
      <c r="B4" s="314"/>
      <c r="C4" s="314"/>
      <c r="D4" s="314"/>
      <c r="E4" s="314"/>
      <c r="F4" s="314"/>
      <c r="G4" s="314"/>
      <c r="H4" s="314"/>
      <c r="I4" s="314"/>
      <c r="J4" s="314"/>
      <c r="K4" s="314"/>
      <c r="L4" s="314"/>
      <c r="M4" s="315"/>
      <c r="N4" s="315"/>
      <c r="O4" s="315"/>
      <c r="P4" s="315"/>
      <c r="Q4" s="314"/>
    </row>
    <row r="5" spans="1:18" s="206" customFormat="1" x14ac:dyDescent="0.25">
      <c r="A5" s="213">
        <v>1</v>
      </c>
      <c r="B5" s="214">
        <v>2</v>
      </c>
      <c r="C5" s="215"/>
      <c r="D5" s="215"/>
      <c r="E5" s="216">
        <v>3</v>
      </c>
      <c r="F5" s="216">
        <v>4</v>
      </c>
      <c r="G5" s="215"/>
      <c r="H5" s="215"/>
      <c r="I5" s="215"/>
      <c r="J5" s="215"/>
      <c r="K5" s="215"/>
      <c r="L5" s="216">
        <v>5</v>
      </c>
      <c r="M5" s="217">
        <v>6</v>
      </c>
      <c r="N5" s="217">
        <v>7</v>
      </c>
      <c r="O5" s="217">
        <v>8</v>
      </c>
      <c r="P5" s="217">
        <v>9</v>
      </c>
      <c r="Q5" s="218">
        <v>10</v>
      </c>
    </row>
    <row r="6" spans="1:18" ht="69.75" customHeight="1" x14ac:dyDescent="0.25">
      <c r="A6" s="219" t="s">
        <v>107</v>
      </c>
      <c r="B6" s="220" t="s">
        <v>201</v>
      </c>
      <c r="C6" s="221" t="s">
        <v>202</v>
      </c>
      <c r="D6" s="221" t="s">
        <v>203</v>
      </c>
      <c r="E6" s="219" t="s">
        <v>204</v>
      </c>
      <c r="F6" s="219" t="s">
        <v>205</v>
      </c>
      <c r="G6" s="221" t="s">
        <v>206</v>
      </c>
      <c r="H6" s="221"/>
      <c r="I6" s="316" t="s">
        <v>207</v>
      </c>
      <c r="J6" s="316"/>
      <c r="K6" s="316"/>
      <c r="L6" s="219" t="s">
        <v>208</v>
      </c>
      <c r="M6" s="222" t="s">
        <v>209</v>
      </c>
      <c r="N6" s="222" t="s">
        <v>210</v>
      </c>
      <c r="O6" s="222" t="s">
        <v>211</v>
      </c>
      <c r="P6" s="222" t="s">
        <v>212</v>
      </c>
      <c r="Q6" s="223" t="s">
        <v>213</v>
      </c>
      <c r="R6" s="224" t="s">
        <v>214</v>
      </c>
    </row>
    <row r="7" spans="1:18" s="233" customFormat="1" ht="47.25" x14ac:dyDescent="0.25">
      <c r="A7" s="225">
        <v>1</v>
      </c>
      <c r="B7" s="226" t="s">
        <v>215</v>
      </c>
      <c r="C7" s="226"/>
      <c r="D7" s="227"/>
      <c r="E7" s="228">
        <v>45099</v>
      </c>
      <c r="F7" s="229" t="s">
        <v>216</v>
      </c>
      <c r="G7" s="230"/>
      <c r="H7" s="230"/>
      <c r="I7" s="230"/>
      <c r="J7" s="230"/>
      <c r="K7" s="230"/>
      <c r="L7" s="226" t="s">
        <v>217</v>
      </c>
      <c r="M7" s="231" t="s">
        <v>218</v>
      </c>
      <c r="N7" s="231" t="s">
        <v>219</v>
      </c>
      <c r="O7" s="232" t="s">
        <v>219</v>
      </c>
      <c r="P7" s="231" t="s">
        <v>220</v>
      </c>
      <c r="Q7" s="229" t="s">
        <v>221</v>
      </c>
      <c r="R7" s="229">
        <v>6</v>
      </c>
    </row>
    <row r="8" spans="1:18" s="233" customFormat="1" ht="75" hidden="1" x14ac:dyDescent="0.25">
      <c r="A8" s="225">
        <v>2</v>
      </c>
      <c r="B8" s="226" t="s">
        <v>222</v>
      </c>
      <c r="C8" s="226"/>
      <c r="D8" s="227"/>
      <c r="E8" s="228">
        <v>45108</v>
      </c>
      <c r="F8" s="229" t="s">
        <v>177</v>
      </c>
      <c r="G8" s="230"/>
      <c r="H8" s="230"/>
      <c r="I8" s="230"/>
      <c r="J8" s="230"/>
      <c r="K8" s="230"/>
      <c r="L8" s="226" t="s">
        <v>223</v>
      </c>
      <c r="M8" s="231" t="s">
        <v>218</v>
      </c>
      <c r="N8" s="231" t="s">
        <v>219</v>
      </c>
      <c r="O8" s="232" t="s">
        <v>219</v>
      </c>
      <c r="P8" s="231" t="s">
        <v>224</v>
      </c>
      <c r="Q8" s="229" t="s">
        <v>12</v>
      </c>
      <c r="R8" s="229">
        <v>2</v>
      </c>
    </row>
    <row r="9" spans="1:18" s="233" customFormat="1" ht="78.75" hidden="1" x14ac:dyDescent="0.25">
      <c r="A9" s="225">
        <v>3</v>
      </c>
      <c r="B9" s="226" t="s">
        <v>225</v>
      </c>
      <c r="C9" s="226"/>
      <c r="D9" s="227"/>
      <c r="E9" s="228">
        <v>45109</v>
      </c>
      <c r="F9" s="229" t="s">
        <v>177</v>
      </c>
      <c r="G9" s="230"/>
      <c r="H9" s="230"/>
      <c r="I9" s="230"/>
      <c r="J9" s="230"/>
      <c r="K9" s="230"/>
      <c r="L9" s="226" t="s">
        <v>226</v>
      </c>
      <c r="M9" s="231" t="s">
        <v>227</v>
      </c>
      <c r="N9" s="231" t="s">
        <v>228</v>
      </c>
      <c r="O9" s="232" t="s">
        <v>229</v>
      </c>
      <c r="P9" s="231" t="s">
        <v>230</v>
      </c>
      <c r="Q9" s="229" t="s">
        <v>231</v>
      </c>
      <c r="R9" s="229">
        <v>2</v>
      </c>
    </row>
    <row r="10" spans="1:18" s="208" customFormat="1" ht="47.25" hidden="1" x14ac:dyDescent="0.25">
      <c r="A10" s="225">
        <v>4</v>
      </c>
      <c r="B10" s="226" t="s">
        <v>232</v>
      </c>
      <c r="C10" s="226"/>
      <c r="D10" s="227"/>
      <c r="E10" s="228">
        <v>45110</v>
      </c>
      <c r="F10" s="229" t="s">
        <v>177</v>
      </c>
      <c r="G10" s="230"/>
      <c r="H10" s="230"/>
      <c r="I10" s="230"/>
      <c r="J10" s="230"/>
      <c r="K10" s="230"/>
      <c r="L10" s="226" t="s">
        <v>233</v>
      </c>
      <c r="M10" s="231" t="s">
        <v>218</v>
      </c>
      <c r="N10" s="231" t="s">
        <v>219</v>
      </c>
      <c r="O10" s="232" t="s">
        <v>219</v>
      </c>
      <c r="P10" s="231" t="s">
        <v>234</v>
      </c>
      <c r="Q10" s="229" t="s">
        <v>12</v>
      </c>
      <c r="R10" s="229">
        <v>2</v>
      </c>
    </row>
    <row r="11" spans="1:18" s="208" customFormat="1" ht="31.5" hidden="1" x14ac:dyDescent="0.25">
      <c r="A11" s="225">
        <v>5</v>
      </c>
      <c r="B11" s="226" t="s">
        <v>235</v>
      </c>
      <c r="C11" s="226"/>
      <c r="D11" s="227"/>
      <c r="E11" s="228">
        <v>45110</v>
      </c>
      <c r="F11" s="229" t="s">
        <v>177</v>
      </c>
      <c r="G11" s="230"/>
      <c r="H11" s="230"/>
      <c r="I11" s="230"/>
      <c r="J11" s="230"/>
      <c r="K11" s="230"/>
      <c r="L11" s="226" t="s">
        <v>236</v>
      </c>
      <c r="M11" s="231" t="s">
        <v>218</v>
      </c>
      <c r="N11" s="231" t="s">
        <v>219</v>
      </c>
      <c r="O11" s="232" t="s">
        <v>219</v>
      </c>
      <c r="P11" s="231" t="s">
        <v>237</v>
      </c>
      <c r="Q11" s="229" t="s">
        <v>42</v>
      </c>
      <c r="R11" s="229">
        <v>2</v>
      </c>
    </row>
    <row r="12" spans="1:18" s="208" customFormat="1" ht="110.25" x14ac:dyDescent="0.25">
      <c r="A12" s="225">
        <v>6</v>
      </c>
      <c r="B12" s="226" t="s">
        <v>238</v>
      </c>
      <c r="C12" s="226"/>
      <c r="D12" s="227"/>
      <c r="E12" s="228">
        <v>45111</v>
      </c>
      <c r="F12" s="229" t="s">
        <v>216</v>
      </c>
      <c r="G12" s="230"/>
      <c r="H12" s="230"/>
      <c r="I12" s="230"/>
      <c r="J12" s="230"/>
      <c r="K12" s="230"/>
      <c r="L12" s="226" t="s">
        <v>239</v>
      </c>
      <c r="M12" s="231" t="s">
        <v>227</v>
      </c>
      <c r="N12" s="231" t="s">
        <v>219</v>
      </c>
      <c r="O12" s="232" t="s">
        <v>219</v>
      </c>
      <c r="P12" s="231" t="s">
        <v>240</v>
      </c>
      <c r="Q12" s="229" t="s">
        <v>12</v>
      </c>
      <c r="R12" s="229">
        <v>6</v>
      </c>
    </row>
    <row r="13" spans="1:18" s="208" customFormat="1" ht="110.25" hidden="1" x14ac:dyDescent="0.25">
      <c r="A13" s="225">
        <v>7</v>
      </c>
      <c r="B13" s="226" t="s">
        <v>241</v>
      </c>
      <c r="C13" s="226"/>
      <c r="D13" s="227"/>
      <c r="E13" s="228">
        <v>45111</v>
      </c>
      <c r="F13" s="229" t="s">
        <v>177</v>
      </c>
      <c r="G13" s="230"/>
      <c r="H13" s="230"/>
      <c r="I13" s="230"/>
      <c r="J13" s="230"/>
      <c r="K13" s="230"/>
      <c r="L13" s="226" t="s">
        <v>242</v>
      </c>
      <c r="M13" s="231" t="s">
        <v>218</v>
      </c>
      <c r="N13" s="231" t="s">
        <v>219</v>
      </c>
      <c r="O13" s="232" t="s">
        <v>219</v>
      </c>
      <c r="P13" s="231" t="s">
        <v>243</v>
      </c>
      <c r="Q13" s="229" t="s">
        <v>10</v>
      </c>
      <c r="R13" s="229">
        <v>2</v>
      </c>
    </row>
    <row r="14" spans="1:18" s="208" customFormat="1" ht="47.25" hidden="1" x14ac:dyDescent="0.25">
      <c r="A14" s="225">
        <v>8</v>
      </c>
      <c r="B14" s="226" t="s">
        <v>244</v>
      </c>
      <c r="C14" s="226"/>
      <c r="D14" s="227"/>
      <c r="E14" s="228">
        <v>45113</v>
      </c>
      <c r="F14" s="229" t="s">
        <v>177</v>
      </c>
      <c r="G14" s="230"/>
      <c r="H14" s="230"/>
      <c r="I14" s="230"/>
      <c r="J14" s="230"/>
      <c r="K14" s="230"/>
      <c r="L14" s="226" t="s">
        <v>245</v>
      </c>
      <c r="M14" s="231" t="s">
        <v>218</v>
      </c>
      <c r="N14" s="231" t="s">
        <v>219</v>
      </c>
      <c r="O14" s="232" t="s">
        <v>219</v>
      </c>
      <c r="P14" s="231" t="s">
        <v>246</v>
      </c>
      <c r="Q14" s="229" t="s">
        <v>9</v>
      </c>
      <c r="R14" s="229">
        <v>2</v>
      </c>
    </row>
    <row r="15" spans="1:18" s="208" customFormat="1" ht="63" hidden="1" x14ac:dyDescent="0.25">
      <c r="A15" s="225">
        <v>9</v>
      </c>
      <c r="B15" s="226" t="s">
        <v>247</v>
      </c>
      <c r="C15" s="226"/>
      <c r="D15" s="227"/>
      <c r="E15" s="228">
        <v>45113</v>
      </c>
      <c r="F15" s="229" t="s">
        <v>177</v>
      </c>
      <c r="G15" s="230"/>
      <c r="H15" s="230"/>
      <c r="I15" s="230"/>
      <c r="J15" s="230"/>
      <c r="K15" s="230"/>
      <c r="L15" s="226" t="s">
        <v>248</v>
      </c>
      <c r="M15" s="231" t="s">
        <v>227</v>
      </c>
      <c r="N15" s="231" t="s">
        <v>228</v>
      </c>
      <c r="O15" s="232" t="s">
        <v>229</v>
      </c>
      <c r="P15" s="231" t="s">
        <v>249</v>
      </c>
      <c r="Q15" s="229" t="s">
        <v>11</v>
      </c>
      <c r="R15" s="229">
        <v>2</v>
      </c>
    </row>
    <row r="16" spans="1:18" s="208" customFormat="1" ht="78.75" hidden="1" x14ac:dyDescent="0.25">
      <c r="A16" s="225">
        <v>10</v>
      </c>
      <c r="B16" s="226" t="s">
        <v>250</v>
      </c>
      <c r="C16" s="226"/>
      <c r="D16" s="227"/>
      <c r="E16" s="228">
        <v>45114</v>
      </c>
      <c r="F16" s="229" t="s">
        <v>177</v>
      </c>
      <c r="G16" s="230"/>
      <c r="H16" s="230"/>
      <c r="I16" s="230"/>
      <c r="J16" s="230"/>
      <c r="K16" s="230"/>
      <c r="L16" s="226" t="s">
        <v>251</v>
      </c>
      <c r="M16" s="231" t="s">
        <v>218</v>
      </c>
      <c r="N16" s="231" t="s">
        <v>219</v>
      </c>
      <c r="O16" s="232" t="s">
        <v>219</v>
      </c>
      <c r="P16" s="231" t="s">
        <v>252</v>
      </c>
      <c r="Q16" s="229" t="s">
        <v>12</v>
      </c>
      <c r="R16" s="229">
        <v>2</v>
      </c>
    </row>
    <row r="17" spans="1:18" s="208" customFormat="1" ht="47.25" x14ac:dyDescent="0.25">
      <c r="A17" s="225">
        <v>11</v>
      </c>
      <c r="B17" s="226" t="s">
        <v>253</v>
      </c>
      <c r="C17" s="226"/>
      <c r="D17" s="227"/>
      <c r="E17" s="228">
        <v>45114</v>
      </c>
      <c r="F17" s="229" t="s">
        <v>216</v>
      </c>
      <c r="G17" s="230"/>
      <c r="H17" s="230"/>
      <c r="I17" s="230"/>
      <c r="J17" s="230"/>
      <c r="K17" s="230"/>
      <c r="L17" s="226" t="s">
        <v>254</v>
      </c>
      <c r="M17" s="231" t="s">
        <v>218</v>
      </c>
      <c r="N17" s="231" t="s">
        <v>219</v>
      </c>
      <c r="O17" s="232" t="s">
        <v>219</v>
      </c>
      <c r="P17" s="231" t="s">
        <v>255</v>
      </c>
      <c r="Q17" s="229" t="s">
        <v>42</v>
      </c>
      <c r="R17" s="229">
        <v>6</v>
      </c>
    </row>
    <row r="18" spans="1:18" s="208" customFormat="1" ht="45" hidden="1" x14ac:dyDescent="0.25">
      <c r="A18" s="225">
        <v>12</v>
      </c>
      <c r="B18" s="226" t="s">
        <v>256</v>
      </c>
      <c r="C18" s="226"/>
      <c r="D18" s="227"/>
      <c r="E18" s="228">
        <v>45115</v>
      </c>
      <c r="F18" s="229" t="s">
        <v>177</v>
      </c>
      <c r="G18" s="230"/>
      <c r="H18" s="230"/>
      <c r="I18" s="230"/>
      <c r="J18" s="230"/>
      <c r="K18" s="230"/>
      <c r="L18" s="226" t="s">
        <v>257</v>
      </c>
      <c r="M18" s="231" t="s">
        <v>258</v>
      </c>
      <c r="N18" s="231" t="s">
        <v>259</v>
      </c>
      <c r="O18" s="232" t="s">
        <v>219</v>
      </c>
      <c r="P18" s="231" t="s">
        <v>260</v>
      </c>
      <c r="Q18" s="229" t="s">
        <v>12</v>
      </c>
      <c r="R18" s="229">
        <v>2</v>
      </c>
    </row>
    <row r="19" spans="1:18" s="208" customFormat="1" ht="141.75" x14ac:dyDescent="0.25">
      <c r="A19" s="225">
        <v>13</v>
      </c>
      <c r="B19" s="226" t="s">
        <v>261</v>
      </c>
      <c r="C19" s="226"/>
      <c r="D19" s="227"/>
      <c r="E19" s="228">
        <v>45116</v>
      </c>
      <c r="F19" s="229" t="s">
        <v>262</v>
      </c>
      <c r="G19" s="230"/>
      <c r="H19" s="230"/>
      <c r="I19" s="230"/>
      <c r="J19" s="230"/>
      <c r="K19" s="230"/>
      <c r="L19" s="226" t="s">
        <v>263</v>
      </c>
      <c r="M19" s="231" t="s">
        <v>218</v>
      </c>
      <c r="N19" s="234" t="s">
        <v>219</v>
      </c>
      <c r="O19" s="235" t="s">
        <v>219</v>
      </c>
      <c r="P19" s="231" t="s">
        <v>264</v>
      </c>
      <c r="Q19" s="229" t="s">
        <v>9</v>
      </c>
      <c r="R19" s="229">
        <v>8</v>
      </c>
    </row>
    <row r="20" spans="1:18" s="208" customFormat="1" ht="105" x14ac:dyDescent="0.25">
      <c r="A20" s="225">
        <v>14</v>
      </c>
      <c r="B20" s="226" t="s">
        <v>265</v>
      </c>
      <c r="C20" s="226"/>
      <c r="D20" s="227"/>
      <c r="E20" s="228">
        <v>45116</v>
      </c>
      <c r="F20" s="229" t="s">
        <v>262</v>
      </c>
      <c r="G20" s="230"/>
      <c r="H20" s="230"/>
      <c r="I20" s="230"/>
      <c r="J20" s="230"/>
      <c r="K20" s="230"/>
      <c r="L20" s="226"/>
      <c r="M20" s="231" t="s">
        <v>218</v>
      </c>
      <c r="N20" s="231" t="s">
        <v>219</v>
      </c>
      <c r="O20" s="232" t="s">
        <v>219</v>
      </c>
      <c r="P20" s="231" t="s">
        <v>266</v>
      </c>
      <c r="Q20" s="229" t="s">
        <v>12</v>
      </c>
      <c r="R20" s="229">
        <v>8</v>
      </c>
    </row>
    <row r="21" spans="1:18" s="208" customFormat="1" ht="110.25" hidden="1" x14ac:dyDescent="0.25">
      <c r="A21" s="225">
        <v>15</v>
      </c>
      <c r="B21" s="226" t="s">
        <v>267</v>
      </c>
      <c r="C21" s="226"/>
      <c r="D21" s="227"/>
      <c r="E21" s="228">
        <v>45117</v>
      </c>
      <c r="F21" s="229" t="s">
        <v>177</v>
      </c>
      <c r="G21" s="230"/>
      <c r="H21" s="230"/>
      <c r="I21" s="230"/>
      <c r="J21" s="230"/>
      <c r="K21" s="230"/>
      <c r="L21" s="226" t="s">
        <v>268</v>
      </c>
      <c r="M21" s="231" t="s">
        <v>218</v>
      </c>
      <c r="N21" s="231" t="s">
        <v>219</v>
      </c>
      <c r="O21" s="232" t="s">
        <v>219</v>
      </c>
      <c r="P21" s="231" t="s">
        <v>269</v>
      </c>
      <c r="Q21" s="229" t="s">
        <v>10</v>
      </c>
      <c r="R21" s="229">
        <v>2</v>
      </c>
    </row>
    <row r="22" spans="1:18" s="208" customFormat="1" ht="78.75" hidden="1" x14ac:dyDescent="0.25">
      <c r="A22" s="225">
        <v>16</v>
      </c>
      <c r="B22" s="226" t="s">
        <v>270</v>
      </c>
      <c r="C22" s="226"/>
      <c r="D22" s="227"/>
      <c r="E22" s="228">
        <v>45120</v>
      </c>
      <c r="F22" s="229" t="s">
        <v>177</v>
      </c>
      <c r="G22" s="230"/>
      <c r="H22" s="230"/>
      <c r="I22" s="230"/>
      <c r="J22" s="230"/>
      <c r="K22" s="230"/>
      <c r="L22" s="226" t="s">
        <v>271</v>
      </c>
      <c r="M22" s="231" t="s">
        <v>218</v>
      </c>
      <c r="N22" s="231" t="s">
        <v>219</v>
      </c>
      <c r="O22" s="232" t="s">
        <v>219</v>
      </c>
      <c r="P22" s="231" t="s">
        <v>272</v>
      </c>
      <c r="Q22" s="229" t="s">
        <v>42</v>
      </c>
      <c r="R22" s="229">
        <v>2</v>
      </c>
    </row>
    <row r="23" spans="1:18" s="208" customFormat="1" ht="60" hidden="1" x14ac:dyDescent="0.25">
      <c r="A23" s="225">
        <v>17</v>
      </c>
      <c r="B23" s="226" t="s">
        <v>273</v>
      </c>
      <c r="C23" s="226"/>
      <c r="D23" s="227"/>
      <c r="E23" s="228">
        <v>45123</v>
      </c>
      <c r="F23" s="229" t="s">
        <v>177</v>
      </c>
      <c r="G23" s="230"/>
      <c r="H23" s="230"/>
      <c r="I23" s="230"/>
      <c r="J23" s="230"/>
      <c r="K23" s="230"/>
      <c r="L23" s="226" t="s">
        <v>274</v>
      </c>
      <c r="M23" s="231" t="s">
        <v>218</v>
      </c>
      <c r="N23" s="231" t="s">
        <v>219</v>
      </c>
      <c r="O23" s="232" t="s">
        <v>219</v>
      </c>
      <c r="P23" s="231" t="s">
        <v>275</v>
      </c>
      <c r="Q23" s="229" t="s">
        <v>12</v>
      </c>
      <c r="R23" s="229">
        <v>2</v>
      </c>
    </row>
    <row r="24" spans="1:18" s="208" customFormat="1" ht="90" x14ac:dyDescent="0.25">
      <c r="A24" s="225">
        <v>18</v>
      </c>
      <c r="B24" s="226" t="s">
        <v>276</v>
      </c>
      <c r="C24" s="226"/>
      <c r="D24" s="227"/>
      <c r="E24" s="228">
        <v>45123</v>
      </c>
      <c r="F24" s="229" t="s">
        <v>262</v>
      </c>
      <c r="G24" s="230"/>
      <c r="H24" s="230"/>
      <c r="I24" s="230"/>
      <c r="J24" s="230"/>
      <c r="K24" s="230"/>
      <c r="L24" s="226" t="s">
        <v>277</v>
      </c>
      <c r="M24" s="231" t="s">
        <v>218</v>
      </c>
      <c r="N24" s="234" t="s">
        <v>219</v>
      </c>
      <c r="O24" s="235" t="s">
        <v>219</v>
      </c>
      <c r="P24" s="231" t="s">
        <v>278</v>
      </c>
      <c r="Q24" s="229" t="s">
        <v>11</v>
      </c>
      <c r="R24" s="229">
        <v>8</v>
      </c>
    </row>
    <row r="25" spans="1:18" s="208" customFormat="1" ht="63" hidden="1" x14ac:dyDescent="0.25">
      <c r="A25" s="225">
        <v>19</v>
      </c>
      <c r="B25" s="226" t="s">
        <v>279</v>
      </c>
      <c r="C25" s="226"/>
      <c r="D25" s="227"/>
      <c r="E25" s="228">
        <v>45124</v>
      </c>
      <c r="F25" s="229" t="s">
        <v>177</v>
      </c>
      <c r="G25" s="230"/>
      <c r="H25" s="230"/>
      <c r="I25" s="230"/>
      <c r="J25" s="230"/>
      <c r="K25" s="230"/>
      <c r="L25" s="226" t="s">
        <v>280</v>
      </c>
      <c r="M25" s="231" t="s">
        <v>218</v>
      </c>
      <c r="N25" s="231" t="s">
        <v>219</v>
      </c>
      <c r="O25" s="232" t="s">
        <v>219</v>
      </c>
      <c r="P25" s="231" t="s">
        <v>281</v>
      </c>
      <c r="Q25" s="229" t="s">
        <v>12</v>
      </c>
      <c r="R25" s="229">
        <v>2</v>
      </c>
    </row>
    <row r="26" spans="1:18" s="208" customFormat="1" ht="94.5" hidden="1" x14ac:dyDescent="0.25">
      <c r="A26" s="225">
        <v>20</v>
      </c>
      <c r="B26" s="226" t="s">
        <v>282</v>
      </c>
      <c r="C26" s="226"/>
      <c r="D26" s="227"/>
      <c r="E26" s="228">
        <v>45124</v>
      </c>
      <c r="F26" s="229" t="s">
        <v>177</v>
      </c>
      <c r="G26" s="230"/>
      <c r="H26" s="230"/>
      <c r="I26" s="230"/>
      <c r="J26" s="230"/>
      <c r="K26" s="230"/>
      <c r="L26" s="226" t="s">
        <v>283</v>
      </c>
      <c r="M26" s="231" t="s">
        <v>218</v>
      </c>
      <c r="N26" s="231" t="s">
        <v>219</v>
      </c>
      <c r="O26" s="232" t="s">
        <v>219</v>
      </c>
      <c r="P26" s="231" t="s">
        <v>284</v>
      </c>
      <c r="Q26" s="229" t="s">
        <v>42</v>
      </c>
      <c r="R26" s="229">
        <v>2</v>
      </c>
    </row>
    <row r="27" spans="1:18" s="208" customFormat="1" ht="126" hidden="1" x14ac:dyDescent="0.25">
      <c r="A27" s="225">
        <v>21</v>
      </c>
      <c r="B27" s="226" t="s">
        <v>285</v>
      </c>
      <c r="C27" s="226"/>
      <c r="D27" s="227"/>
      <c r="E27" s="228">
        <v>45125</v>
      </c>
      <c r="F27" s="229" t="s">
        <v>177</v>
      </c>
      <c r="G27" s="230"/>
      <c r="H27" s="230"/>
      <c r="I27" s="230"/>
      <c r="J27" s="230"/>
      <c r="K27" s="230"/>
      <c r="L27" s="226" t="s">
        <v>286</v>
      </c>
      <c r="M27" s="231" t="s">
        <v>218</v>
      </c>
      <c r="N27" s="231" t="s">
        <v>219</v>
      </c>
      <c r="O27" s="232" t="s">
        <v>219</v>
      </c>
      <c r="P27" s="231" t="s">
        <v>287</v>
      </c>
      <c r="Q27" s="229" t="s">
        <v>12</v>
      </c>
      <c r="R27" s="229">
        <v>2</v>
      </c>
    </row>
    <row r="28" spans="1:18" s="208" customFormat="1" ht="94.5" hidden="1" x14ac:dyDescent="0.25">
      <c r="A28" s="225">
        <v>22</v>
      </c>
      <c r="B28" s="226" t="s">
        <v>288</v>
      </c>
      <c r="C28" s="226"/>
      <c r="D28" s="227"/>
      <c r="E28" s="228">
        <v>45125</v>
      </c>
      <c r="F28" s="229" t="s">
        <v>177</v>
      </c>
      <c r="G28" s="230"/>
      <c r="H28" s="230"/>
      <c r="I28" s="230"/>
      <c r="J28" s="230"/>
      <c r="K28" s="230"/>
      <c r="L28" s="226" t="s">
        <v>289</v>
      </c>
      <c r="M28" s="231" t="s">
        <v>218</v>
      </c>
      <c r="N28" s="231" t="s">
        <v>219</v>
      </c>
      <c r="O28" s="232" t="s">
        <v>219</v>
      </c>
      <c r="P28" s="231" t="s">
        <v>272</v>
      </c>
      <c r="Q28" s="229" t="s">
        <v>42</v>
      </c>
      <c r="R28" s="229">
        <v>2</v>
      </c>
    </row>
    <row r="29" spans="1:18" ht="94.5" hidden="1" x14ac:dyDescent="0.25">
      <c r="A29" s="225">
        <v>23</v>
      </c>
      <c r="B29" s="226" t="s">
        <v>290</v>
      </c>
      <c r="C29" s="226"/>
      <c r="D29" s="227"/>
      <c r="E29" s="228">
        <v>45126</v>
      </c>
      <c r="F29" s="229" t="s">
        <v>177</v>
      </c>
      <c r="G29" s="230"/>
      <c r="H29" s="230"/>
      <c r="I29" s="230"/>
      <c r="J29" s="230"/>
      <c r="K29" s="230"/>
      <c r="L29" s="226" t="s">
        <v>291</v>
      </c>
      <c r="M29" s="231" t="s">
        <v>218</v>
      </c>
      <c r="N29" s="231" t="s">
        <v>219</v>
      </c>
      <c r="O29" s="232" t="s">
        <v>219</v>
      </c>
      <c r="P29" s="231" t="s">
        <v>292</v>
      </c>
      <c r="Q29" s="229" t="s">
        <v>12</v>
      </c>
      <c r="R29" s="229">
        <v>1</v>
      </c>
    </row>
    <row r="30" spans="1:18" s="205" customFormat="1" ht="78.75" x14ac:dyDescent="0.25">
      <c r="A30" s="225">
        <v>24</v>
      </c>
      <c r="B30" s="226" t="s">
        <v>293</v>
      </c>
      <c r="C30" s="226"/>
      <c r="D30" s="227"/>
      <c r="E30" s="228">
        <v>45128</v>
      </c>
      <c r="F30" s="229" t="s">
        <v>216</v>
      </c>
      <c r="G30" s="230"/>
      <c r="H30" s="230"/>
      <c r="I30" s="230"/>
      <c r="J30" s="230"/>
      <c r="K30" s="230"/>
      <c r="L30" s="226" t="s">
        <v>294</v>
      </c>
      <c r="M30" s="231" t="s">
        <v>218</v>
      </c>
      <c r="N30" s="231" t="s">
        <v>219</v>
      </c>
      <c r="O30" s="232" t="s">
        <v>219</v>
      </c>
      <c r="P30" s="231" t="s">
        <v>224</v>
      </c>
      <c r="Q30" s="229" t="s">
        <v>12</v>
      </c>
      <c r="R30" s="229">
        <v>2</v>
      </c>
    </row>
    <row r="31" spans="1:18" ht="47.25" hidden="1" x14ac:dyDescent="0.25">
      <c r="A31" s="225">
        <v>25</v>
      </c>
      <c r="B31" s="226" t="s">
        <v>295</v>
      </c>
      <c r="C31" s="226"/>
      <c r="D31" s="227"/>
      <c r="E31" s="228">
        <v>45129</v>
      </c>
      <c r="F31" s="229" t="s">
        <v>177</v>
      </c>
      <c r="G31" s="230"/>
      <c r="H31" s="230"/>
      <c r="I31" s="230"/>
      <c r="J31" s="230"/>
      <c r="K31" s="230"/>
      <c r="L31" s="226" t="s">
        <v>296</v>
      </c>
      <c r="M31" s="231" t="s">
        <v>218</v>
      </c>
      <c r="N31" s="231" t="s">
        <v>219</v>
      </c>
      <c r="O31" s="232" t="s">
        <v>219</v>
      </c>
      <c r="P31" s="231" t="s">
        <v>297</v>
      </c>
      <c r="Q31" s="229" t="s">
        <v>42</v>
      </c>
      <c r="R31" s="229">
        <v>2</v>
      </c>
    </row>
    <row r="32" spans="1:18" ht="126" hidden="1" x14ac:dyDescent="0.25">
      <c r="A32" s="225">
        <v>26</v>
      </c>
      <c r="B32" s="226" t="s">
        <v>298</v>
      </c>
      <c r="C32" s="226"/>
      <c r="D32" s="227"/>
      <c r="E32" s="228">
        <v>45130</v>
      </c>
      <c r="F32" s="229" t="s">
        <v>177</v>
      </c>
      <c r="G32" s="230"/>
      <c r="H32" s="230"/>
      <c r="I32" s="230"/>
      <c r="J32" s="230"/>
      <c r="K32" s="230"/>
      <c r="L32" s="226" t="s">
        <v>299</v>
      </c>
      <c r="M32" s="231" t="s">
        <v>218</v>
      </c>
      <c r="N32" s="234" t="s">
        <v>219</v>
      </c>
      <c r="O32" s="235" t="s">
        <v>219</v>
      </c>
      <c r="P32" s="231" t="s">
        <v>300</v>
      </c>
      <c r="Q32" s="229" t="s">
        <v>12</v>
      </c>
      <c r="R32" s="229">
        <v>2</v>
      </c>
    </row>
    <row r="33" spans="1:18" s="205" customFormat="1" ht="60" hidden="1" x14ac:dyDescent="0.25">
      <c r="A33" s="225">
        <v>27</v>
      </c>
      <c r="B33" s="226" t="s">
        <v>301</v>
      </c>
      <c r="C33" s="226"/>
      <c r="D33" s="227"/>
      <c r="E33" s="228">
        <v>45130</v>
      </c>
      <c r="F33" s="229" t="s">
        <v>177</v>
      </c>
      <c r="G33" s="230"/>
      <c r="H33" s="230"/>
      <c r="I33" s="230"/>
      <c r="J33" s="230"/>
      <c r="K33" s="230"/>
      <c r="L33" s="226" t="s">
        <v>302</v>
      </c>
      <c r="M33" s="231" t="s">
        <v>218</v>
      </c>
      <c r="N33" s="231" t="s">
        <v>219</v>
      </c>
      <c r="O33" s="232" t="s">
        <v>219</v>
      </c>
      <c r="P33" s="231" t="s">
        <v>303</v>
      </c>
      <c r="Q33" s="229" t="s">
        <v>12</v>
      </c>
      <c r="R33" s="229">
        <v>2</v>
      </c>
    </row>
    <row r="34" spans="1:18" s="208" customFormat="1" ht="63" hidden="1" x14ac:dyDescent="0.25">
      <c r="A34" s="225">
        <v>28</v>
      </c>
      <c r="B34" s="226" t="s">
        <v>304</v>
      </c>
      <c r="C34" s="226"/>
      <c r="D34" s="227"/>
      <c r="E34" s="228">
        <v>45130</v>
      </c>
      <c r="F34" s="229" t="s">
        <v>177</v>
      </c>
      <c r="G34" s="230"/>
      <c r="H34" s="230"/>
      <c r="I34" s="230"/>
      <c r="J34" s="230"/>
      <c r="K34" s="230"/>
      <c r="L34" s="226" t="s">
        <v>305</v>
      </c>
      <c r="M34" s="231" t="s">
        <v>218</v>
      </c>
      <c r="N34" s="231" t="s">
        <v>219</v>
      </c>
      <c r="O34" s="232" t="s">
        <v>219</v>
      </c>
      <c r="P34" s="231" t="s">
        <v>306</v>
      </c>
      <c r="Q34" s="229" t="s">
        <v>12</v>
      </c>
      <c r="R34" s="229">
        <v>2</v>
      </c>
    </row>
    <row r="35" spans="1:18" s="208" customFormat="1" ht="63" hidden="1" x14ac:dyDescent="0.25">
      <c r="A35" s="225">
        <v>29</v>
      </c>
      <c r="B35" s="226" t="s">
        <v>307</v>
      </c>
      <c r="C35" s="226"/>
      <c r="D35" s="227"/>
      <c r="E35" s="228">
        <v>45131</v>
      </c>
      <c r="F35" s="229" t="s">
        <v>177</v>
      </c>
      <c r="G35" s="230"/>
      <c r="H35" s="230"/>
      <c r="I35" s="230"/>
      <c r="J35" s="230"/>
      <c r="K35" s="230"/>
      <c r="L35" s="226" t="s">
        <v>308</v>
      </c>
      <c r="M35" s="231" t="s">
        <v>218</v>
      </c>
      <c r="N35" s="231" t="s">
        <v>219</v>
      </c>
      <c r="O35" s="232" t="s">
        <v>219</v>
      </c>
      <c r="P35" s="231" t="s">
        <v>281</v>
      </c>
      <c r="Q35" s="229" t="s">
        <v>12</v>
      </c>
      <c r="R35" s="229">
        <v>2</v>
      </c>
    </row>
    <row r="36" spans="1:18" s="208" customFormat="1" ht="126" x14ac:dyDescent="0.25">
      <c r="A36" s="225">
        <v>30</v>
      </c>
      <c r="B36" s="226" t="s">
        <v>309</v>
      </c>
      <c r="C36" s="226"/>
      <c r="D36" s="227"/>
      <c r="E36" s="228">
        <v>45132</v>
      </c>
      <c r="F36" s="229" t="s">
        <v>216</v>
      </c>
      <c r="G36" s="230"/>
      <c r="H36" s="230"/>
      <c r="I36" s="230"/>
      <c r="J36" s="230"/>
      <c r="K36" s="230"/>
      <c r="L36" s="226" t="s">
        <v>310</v>
      </c>
      <c r="M36" s="231" t="s">
        <v>218</v>
      </c>
      <c r="N36" s="231" t="s">
        <v>219</v>
      </c>
      <c r="O36" s="232" t="s">
        <v>219</v>
      </c>
      <c r="P36" s="231" t="s">
        <v>311</v>
      </c>
      <c r="Q36" s="229" t="s">
        <v>221</v>
      </c>
      <c r="R36" s="229">
        <v>2</v>
      </c>
    </row>
    <row r="37" spans="1:18" s="208" customFormat="1" ht="110.25" hidden="1" x14ac:dyDescent="0.25">
      <c r="A37" s="225">
        <v>31</v>
      </c>
      <c r="B37" s="226" t="s">
        <v>312</v>
      </c>
      <c r="C37" s="226"/>
      <c r="D37" s="227"/>
      <c r="E37" s="228">
        <v>45132</v>
      </c>
      <c r="F37" s="229" t="s">
        <v>177</v>
      </c>
      <c r="G37" s="230"/>
      <c r="H37" s="230"/>
      <c r="I37" s="230"/>
      <c r="J37" s="230"/>
      <c r="K37" s="230"/>
      <c r="L37" s="226" t="s">
        <v>313</v>
      </c>
      <c r="M37" s="231" t="s">
        <v>218</v>
      </c>
      <c r="N37" s="231" t="s">
        <v>219</v>
      </c>
      <c r="O37" s="232" t="s">
        <v>219</v>
      </c>
      <c r="P37" s="231" t="s">
        <v>314</v>
      </c>
      <c r="Q37" s="229" t="s">
        <v>315</v>
      </c>
      <c r="R37" s="229">
        <v>2</v>
      </c>
    </row>
    <row r="38" spans="1:18" s="208" customFormat="1" ht="63" hidden="1" x14ac:dyDescent="0.25">
      <c r="A38" s="225">
        <v>32</v>
      </c>
      <c r="B38" s="226" t="s">
        <v>316</v>
      </c>
      <c r="C38" s="226"/>
      <c r="D38" s="227"/>
      <c r="E38" s="228">
        <v>45134</v>
      </c>
      <c r="F38" s="229" t="s">
        <v>177</v>
      </c>
      <c r="G38" s="230"/>
      <c r="H38" s="230"/>
      <c r="I38" s="230"/>
      <c r="J38" s="230"/>
      <c r="K38" s="230"/>
      <c r="L38" s="226" t="s">
        <v>317</v>
      </c>
      <c r="M38" s="231" t="s">
        <v>318</v>
      </c>
      <c r="N38" s="231" t="s">
        <v>219</v>
      </c>
      <c r="O38" s="232" t="s">
        <v>227</v>
      </c>
      <c r="P38" s="231" t="s">
        <v>319</v>
      </c>
      <c r="Q38" s="229" t="s">
        <v>11</v>
      </c>
      <c r="R38" s="229">
        <v>2</v>
      </c>
    </row>
    <row r="39" spans="1:18" s="208" customFormat="1" ht="94.5" hidden="1" x14ac:dyDescent="0.25">
      <c r="A39" s="225">
        <v>33</v>
      </c>
      <c r="B39" s="226" t="s">
        <v>320</v>
      </c>
      <c r="C39" s="226"/>
      <c r="D39" s="227"/>
      <c r="E39" s="228">
        <v>45134</v>
      </c>
      <c r="F39" s="229" t="s">
        <v>177</v>
      </c>
      <c r="G39" s="230"/>
      <c r="H39" s="230"/>
      <c r="I39" s="230"/>
      <c r="J39" s="230"/>
      <c r="K39" s="230"/>
      <c r="L39" s="226" t="s">
        <v>321</v>
      </c>
      <c r="M39" s="231" t="s">
        <v>218</v>
      </c>
      <c r="N39" s="231" t="s">
        <v>219</v>
      </c>
      <c r="O39" s="232" t="s">
        <v>219</v>
      </c>
      <c r="P39" s="231" t="s">
        <v>322</v>
      </c>
      <c r="Q39" s="229" t="s">
        <v>12</v>
      </c>
      <c r="R39" s="229">
        <v>1</v>
      </c>
    </row>
    <row r="40" spans="1:18" s="208" customFormat="1" ht="94.5" hidden="1" x14ac:dyDescent="0.25">
      <c r="A40" s="225">
        <v>34</v>
      </c>
      <c r="B40" s="226" t="s">
        <v>323</v>
      </c>
      <c r="C40" s="226"/>
      <c r="D40" s="227"/>
      <c r="E40" s="228">
        <v>45137</v>
      </c>
      <c r="F40" s="229" t="s">
        <v>324</v>
      </c>
      <c r="G40" s="230"/>
      <c r="H40" s="230"/>
      <c r="I40" s="230"/>
      <c r="J40" s="230"/>
      <c r="K40" s="230"/>
      <c r="L40" s="226" t="s">
        <v>325</v>
      </c>
      <c r="M40" s="231" t="s">
        <v>326</v>
      </c>
      <c r="N40" s="231" t="s">
        <v>219</v>
      </c>
      <c r="O40" s="232" t="s">
        <v>219</v>
      </c>
      <c r="P40" s="231" t="s">
        <v>327</v>
      </c>
      <c r="Q40" s="229" t="s">
        <v>221</v>
      </c>
      <c r="R40" s="229">
        <v>6</v>
      </c>
    </row>
    <row r="41" spans="1:18" s="208" customFormat="1" ht="31.5" hidden="1" x14ac:dyDescent="0.25">
      <c r="A41" s="225">
        <v>35</v>
      </c>
      <c r="B41" s="226" t="s">
        <v>328</v>
      </c>
      <c r="C41" s="226"/>
      <c r="D41" s="227"/>
      <c r="E41" s="228">
        <v>45136</v>
      </c>
      <c r="F41" s="229" t="s">
        <v>177</v>
      </c>
      <c r="G41" s="230"/>
      <c r="H41" s="230"/>
      <c r="I41" s="230"/>
      <c r="J41" s="230"/>
      <c r="K41" s="230"/>
      <c r="L41" s="226" t="s">
        <v>329</v>
      </c>
      <c r="M41" s="231" t="s">
        <v>218</v>
      </c>
      <c r="N41" s="231" t="s">
        <v>219</v>
      </c>
      <c r="O41" s="232" t="s">
        <v>219</v>
      </c>
      <c r="P41" s="231" t="s">
        <v>330</v>
      </c>
      <c r="Q41" s="229" t="s">
        <v>12</v>
      </c>
      <c r="R41" s="229">
        <v>1</v>
      </c>
    </row>
    <row r="42" spans="1:18" s="208" customFormat="1" ht="141.75" hidden="1" x14ac:dyDescent="0.25">
      <c r="A42" s="225">
        <v>36</v>
      </c>
      <c r="B42" s="226" t="s">
        <v>331</v>
      </c>
      <c r="C42" s="226"/>
      <c r="D42" s="227"/>
      <c r="E42" s="228">
        <v>45140</v>
      </c>
      <c r="F42" s="229" t="s">
        <v>177</v>
      </c>
      <c r="G42" s="230"/>
      <c r="H42" s="230"/>
      <c r="I42" s="230"/>
      <c r="J42" s="230"/>
      <c r="K42" s="230"/>
      <c r="L42" s="226" t="s">
        <v>332</v>
      </c>
      <c r="M42" s="231" t="s">
        <v>218</v>
      </c>
      <c r="N42" s="231" t="s">
        <v>219</v>
      </c>
      <c r="O42" s="232" t="s">
        <v>219</v>
      </c>
      <c r="P42" s="231" t="s">
        <v>333</v>
      </c>
      <c r="Q42" s="229" t="s">
        <v>12</v>
      </c>
      <c r="R42" s="229">
        <v>8</v>
      </c>
    </row>
    <row r="43" spans="1:18" s="208" customFormat="1" ht="94.5" hidden="1" x14ac:dyDescent="0.25">
      <c r="A43" s="225">
        <v>37</v>
      </c>
      <c r="B43" s="226" t="s">
        <v>334</v>
      </c>
      <c r="C43" s="226"/>
      <c r="D43" s="227"/>
      <c r="E43" s="228">
        <v>45140</v>
      </c>
      <c r="F43" s="229" t="s">
        <v>177</v>
      </c>
      <c r="G43" s="230"/>
      <c r="H43" s="230"/>
      <c r="I43" s="230"/>
      <c r="J43" s="230"/>
      <c r="K43" s="230"/>
      <c r="L43" s="226" t="s">
        <v>335</v>
      </c>
      <c r="M43" s="231" t="s">
        <v>218</v>
      </c>
      <c r="N43" s="231" t="s">
        <v>219</v>
      </c>
      <c r="O43" s="232" t="s">
        <v>219</v>
      </c>
      <c r="P43" s="231" t="s">
        <v>336</v>
      </c>
      <c r="Q43" s="229" t="s">
        <v>42</v>
      </c>
      <c r="R43" s="229">
        <v>2</v>
      </c>
    </row>
    <row r="44" spans="1:18" s="208" customFormat="1" ht="110.25" x14ac:dyDescent="0.25">
      <c r="A44" s="225">
        <v>38</v>
      </c>
      <c r="B44" s="226" t="s">
        <v>337</v>
      </c>
      <c r="C44" s="226"/>
      <c r="D44" s="227"/>
      <c r="E44" s="228">
        <v>45141</v>
      </c>
      <c r="F44" s="229" t="s">
        <v>216</v>
      </c>
      <c r="G44" s="230"/>
      <c r="H44" s="230"/>
      <c r="I44" s="230"/>
      <c r="J44" s="230"/>
      <c r="K44" s="230"/>
      <c r="L44" s="226" t="s">
        <v>338</v>
      </c>
      <c r="M44" s="231" t="s">
        <v>218</v>
      </c>
      <c r="N44" s="231" t="s">
        <v>219</v>
      </c>
      <c r="O44" s="232" t="s">
        <v>219</v>
      </c>
      <c r="P44" s="231" t="s">
        <v>339</v>
      </c>
      <c r="Q44" s="229" t="s">
        <v>11</v>
      </c>
      <c r="R44" s="229">
        <v>1</v>
      </c>
    </row>
    <row r="45" spans="1:18" s="208" customFormat="1" ht="47.25" hidden="1" x14ac:dyDescent="0.25">
      <c r="A45" s="225">
        <v>39</v>
      </c>
      <c r="B45" s="226" t="s">
        <v>340</v>
      </c>
      <c r="C45" s="226"/>
      <c r="D45" s="227"/>
      <c r="E45" s="228">
        <v>45143</v>
      </c>
      <c r="F45" s="229" t="s">
        <v>177</v>
      </c>
      <c r="G45" s="230"/>
      <c r="H45" s="230"/>
      <c r="I45" s="230"/>
      <c r="J45" s="230"/>
      <c r="K45" s="230"/>
      <c r="L45" s="226" t="s">
        <v>341</v>
      </c>
      <c r="M45" s="231" t="s">
        <v>218</v>
      </c>
      <c r="N45" s="231" t="s">
        <v>219</v>
      </c>
      <c r="O45" s="232" t="s">
        <v>219</v>
      </c>
      <c r="P45" s="231" t="s">
        <v>342</v>
      </c>
      <c r="Q45" s="229" t="s">
        <v>12</v>
      </c>
      <c r="R45" s="229">
        <v>1</v>
      </c>
    </row>
    <row r="46" spans="1:18" s="208" customFormat="1" ht="63" hidden="1" x14ac:dyDescent="0.25">
      <c r="A46" s="225">
        <v>40</v>
      </c>
      <c r="B46" s="226" t="s">
        <v>343</v>
      </c>
      <c r="C46" s="226"/>
      <c r="D46" s="227"/>
      <c r="E46" s="228">
        <v>45143</v>
      </c>
      <c r="F46" s="229" t="s">
        <v>177</v>
      </c>
      <c r="G46" s="230"/>
      <c r="H46" s="230"/>
      <c r="I46" s="230"/>
      <c r="J46" s="230"/>
      <c r="K46" s="230"/>
      <c r="L46" s="226" t="s">
        <v>344</v>
      </c>
      <c r="M46" s="231" t="s">
        <v>218</v>
      </c>
      <c r="N46" s="231" t="s">
        <v>219</v>
      </c>
      <c r="O46" s="232" t="s">
        <v>219</v>
      </c>
      <c r="P46" s="231" t="s">
        <v>345</v>
      </c>
      <c r="Q46" s="229" t="s">
        <v>42</v>
      </c>
      <c r="R46" s="229">
        <v>1</v>
      </c>
    </row>
    <row r="47" spans="1:18" s="208" customFormat="1" ht="63" hidden="1" x14ac:dyDescent="0.25">
      <c r="A47" s="225">
        <v>41</v>
      </c>
      <c r="B47" s="226" t="s">
        <v>346</v>
      </c>
      <c r="C47" s="226"/>
      <c r="D47" s="227"/>
      <c r="E47" s="228">
        <v>45149</v>
      </c>
      <c r="F47" s="229" t="s">
        <v>177</v>
      </c>
      <c r="G47" s="230"/>
      <c r="H47" s="230"/>
      <c r="I47" s="230"/>
      <c r="J47" s="230"/>
      <c r="K47" s="230"/>
      <c r="L47" s="226" t="s">
        <v>347</v>
      </c>
      <c r="M47" s="231" t="s">
        <v>218</v>
      </c>
      <c r="N47" s="231" t="s">
        <v>219</v>
      </c>
      <c r="O47" s="232" t="s">
        <v>219</v>
      </c>
      <c r="P47" s="231" t="s">
        <v>348</v>
      </c>
      <c r="Q47" s="229" t="s">
        <v>42</v>
      </c>
      <c r="R47" s="229">
        <v>1</v>
      </c>
    </row>
    <row r="48" spans="1:18" s="208" customFormat="1" ht="47.25" hidden="1" x14ac:dyDescent="0.25">
      <c r="A48" s="225">
        <v>42</v>
      </c>
      <c r="B48" s="226" t="s">
        <v>349</v>
      </c>
      <c r="C48" s="226"/>
      <c r="D48" s="227"/>
      <c r="E48" s="228">
        <v>45150</v>
      </c>
      <c r="F48" s="229" t="s">
        <v>177</v>
      </c>
      <c r="G48" s="230"/>
      <c r="H48" s="230"/>
      <c r="I48" s="230"/>
      <c r="J48" s="230"/>
      <c r="K48" s="230"/>
      <c r="L48" s="226" t="s">
        <v>350</v>
      </c>
      <c r="M48" s="231" t="s">
        <v>218</v>
      </c>
      <c r="N48" s="231" t="s">
        <v>219</v>
      </c>
      <c r="O48" s="232" t="s">
        <v>219</v>
      </c>
      <c r="P48" s="231" t="s">
        <v>351</v>
      </c>
      <c r="Q48" s="229" t="s">
        <v>11</v>
      </c>
      <c r="R48" s="229">
        <v>2</v>
      </c>
    </row>
    <row r="49" spans="1:18" s="208" customFormat="1" ht="45" hidden="1" x14ac:dyDescent="0.25">
      <c r="A49" s="225">
        <v>43</v>
      </c>
      <c r="B49" s="226" t="s">
        <v>352</v>
      </c>
      <c r="C49" s="226"/>
      <c r="D49" s="227"/>
      <c r="E49" s="228">
        <v>45152</v>
      </c>
      <c r="F49" s="229" t="s">
        <v>177</v>
      </c>
      <c r="G49" s="230"/>
      <c r="H49" s="230"/>
      <c r="I49" s="230"/>
      <c r="J49" s="230"/>
      <c r="K49" s="230"/>
      <c r="L49" s="226" t="s">
        <v>353</v>
      </c>
      <c r="M49" s="231" t="s">
        <v>354</v>
      </c>
      <c r="N49" s="231"/>
      <c r="O49" s="232"/>
      <c r="P49" s="231" t="s">
        <v>355</v>
      </c>
      <c r="Q49" s="229" t="s">
        <v>10</v>
      </c>
      <c r="R49" s="229">
        <v>2</v>
      </c>
    </row>
    <row r="50" spans="1:18" s="208" customFormat="1" ht="110.25" x14ac:dyDescent="0.25">
      <c r="A50" s="225">
        <v>44</v>
      </c>
      <c r="B50" s="226" t="s">
        <v>356</v>
      </c>
      <c r="C50" s="226"/>
      <c r="D50" s="227"/>
      <c r="E50" s="228">
        <v>45157</v>
      </c>
      <c r="F50" s="229" t="s">
        <v>262</v>
      </c>
      <c r="G50" s="230"/>
      <c r="H50" s="230"/>
      <c r="I50" s="230"/>
      <c r="J50" s="230"/>
      <c r="K50" s="230"/>
      <c r="L50" s="226" t="s">
        <v>357</v>
      </c>
      <c r="M50" s="231" t="s">
        <v>218</v>
      </c>
      <c r="N50" s="231" t="s">
        <v>219</v>
      </c>
      <c r="O50" s="232" t="s">
        <v>219</v>
      </c>
      <c r="P50" s="231" t="s">
        <v>358</v>
      </c>
      <c r="Q50" s="229" t="s">
        <v>12</v>
      </c>
      <c r="R50" s="229">
        <v>8</v>
      </c>
    </row>
    <row r="51" spans="1:18" s="208" customFormat="1" ht="94.5" hidden="1" x14ac:dyDescent="0.25">
      <c r="A51" s="225">
        <v>45</v>
      </c>
      <c r="B51" s="226" t="s">
        <v>359</v>
      </c>
      <c r="C51" s="226"/>
      <c r="D51" s="227"/>
      <c r="E51" s="228">
        <v>45159</v>
      </c>
      <c r="F51" s="229" t="s">
        <v>177</v>
      </c>
      <c r="G51" s="230"/>
      <c r="H51" s="230"/>
      <c r="I51" s="230"/>
      <c r="J51" s="230"/>
      <c r="K51" s="230"/>
      <c r="L51" s="226" t="s">
        <v>360</v>
      </c>
      <c r="M51" s="231" t="s">
        <v>218</v>
      </c>
      <c r="N51" s="231" t="s">
        <v>218</v>
      </c>
      <c r="O51" s="232" t="s">
        <v>219</v>
      </c>
      <c r="P51" s="231" t="s">
        <v>361</v>
      </c>
      <c r="Q51" s="229" t="s">
        <v>10</v>
      </c>
      <c r="R51" s="229">
        <v>2</v>
      </c>
    </row>
    <row r="52" spans="1:18" s="208" customFormat="1" ht="63" hidden="1" x14ac:dyDescent="0.25">
      <c r="A52" s="225">
        <v>46</v>
      </c>
      <c r="B52" s="226" t="s">
        <v>362</v>
      </c>
      <c r="C52" s="226"/>
      <c r="D52" s="227"/>
      <c r="E52" s="228">
        <v>45159</v>
      </c>
      <c r="F52" s="229" t="s">
        <v>177</v>
      </c>
      <c r="G52" s="230"/>
      <c r="H52" s="230"/>
      <c r="I52" s="230"/>
      <c r="J52" s="230"/>
      <c r="K52" s="230"/>
      <c r="L52" s="226" t="s">
        <v>363</v>
      </c>
      <c r="M52" s="231" t="s">
        <v>218</v>
      </c>
      <c r="N52" s="231" t="s">
        <v>219</v>
      </c>
      <c r="O52" s="232" t="s">
        <v>219</v>
      </c>
      <c r="P52" s="231" t="s">
        <v>364</v>
      </c>
      <c r="Q52" s="229" t="s">
        <v>10</v>
      </c>
      <c r="R52" s="229">
        <v>2</v>
      </c>
    </row>
    <row r="53" spans="1:18" s="208" customFormat="1" ht="47.25" x14ac:dyDescent="0.25">
      <c r="A53" s="225">
        <v>47</v>
      </c>
      <c r="B53" s="226" t="s">
        <v>365</v>
      </c>
      <c r="C53" s="226"/>
      <c r="D53" s="227"/>
      <c r="E53" s="228">
        <v>45161</v>
      </c>
      <c r="F53" s="229" t="s">
        <v>262</v>
      </c>
      <c r="G53" s="230"/>
      <c r="H53" s="230"/>
      <c r="I53" s="230"/>
      <c r="J53" s="230"/>
      <c r="K53" s="230"/>
      <c r="L53" s="226" t="s">
        <v>366</v>
      </c>
      <c r="M53" s="231" t="s">
        <v>218</v>
      </c>
      <c r="N53" s="231" t="s">
        <v>219</v>
      </c>
      <c r="O53" s="232" t="s">
        <v>219</v>
      </c>
      <c r="P53" s="231" t="s">
        <v>367</v>
      </c>
      <c r="Q53" s="229" t="s">
        <v>12</v>
      </c>
      <c r="R53" s="229">
        <v>8</v>
      </c>
    </row>
    <row r="54" spans="1:18" s="208" customFormat="1" ht="94.5" x14ac:dyDescent="0.25">
      <c r="A54" s="225">
        <v>48</v>
      </c>
      <c r="B54" s="226" t="s">
        <v>368</v>
      </c>
      <c r="C54" s="226"/>
      <c r="D54" s="227"/>
      <c r="E54" s="228">
        <v>45162</v>
      </c>
      <c r="F54" s="229" t="s">
        <v>369</v>
      </c>
      <c r="G54" s="230"/>
      <c r="H54" s="230"/>
      <c r="I54" s="230"/>
      <c r="J54" s="230"/>
      <c r="K54" s="230"/>
      <c r="L54" s="226" t="s">
        <v>370</v>
      </c>
      <c r="M54" s="231" t="s">
        <v>218</v>
      </c>
      <c r="N54" s="231" t="s">
        <v>219</v>
      </c>
      <c r="O54" s="232" t="s">
        <v>219</v>
      </c>
      <c r="P54" s="231" t="s">
        <v>371</v>
      </c>
      <c r="Q54" s="229" t="s">
        <v>42</v>
      </c>
      <c r="R54" s="229">
        <v>3</v>
      </c>
    </row>
    <row r="55" spans="1:18" s="208" customFormat="1" ht="78.75" hidden="1" x14ac:dyDescent="0.25">
      <c r="A55" s="225">
        <v>49</v>
      </c>
      <c r="B55" s="226" t="s">
        <v>372</v>
      </c>
      <c r="C55" s="226"/>
      <c r="D55" s="227"/>
      <c r="E55" s="228">
        <v>45163</v>
      </c>
      <c r="F55" s="229" t="s">
        <v>177</v>
      </c>
      <c r="G55" s="230"/>
      <c r="H55" s="230"/>
      <c r="I55" s="230"/>
      <c r="J55" s="230"/>
      <c r="K55" s="230"/>
      <c r="L55" s="226" t="s">
        <v>373</v>
      </c>
      <c r="M55" s="231" t="s">
        <v>218</v>
      </c>
      <c r="N55" s="231" t="s">
        <v>219</v>
      </c>
      <c r="O55" s="232" t="s">
        <v>219</v>
      </c>
      <c r="P55" s="231" t="s">
        <v>374</v>
      </c>
      <c r="Q55" s="229" t="s">
        <v>42</v>
      </c>
      <c r="R55" s="229">
        <v>1</v>
      </c>
    </row>
    <row r="56" spans="1:18" s="208" customFormat="1" ht="126" hidden="1" x14ac:dyDescent="0.25">
      <c r="A56" s="225">
        <v>50</v>
      </c>
      <c r="B56" s="226" t="s">
        <v>375</v>
      </c>
      <c r="C56" s="226"/>
      <c r="D56" s="227"/>
      <c r="E56" s="228">
        <v>45170</v>
      </c>
      <c r="F56" s="229" t="s">
        <v>376</v>
      </c>
      <c r="G56" s="230"/>
      <c r="H56" s="230"/>
      <c r="I56" s="230"/>
      <c r="J56" s="230"/>
      <c r="K56" s="230"/>
      <c r="L56" s="226" t="s">
        <v>377</v>
      </c>
      <c r="M56" s="231" t="s">
        <v>218</v>
      </c>
      <c r="N56" s="231" t="s">
        <v>219</v>
      </c>
      <c r="O56" s="232" t="s">
        <v>219</v>
      </c>
      <c r="P56" s="231" t="s">
        <v>378</v>
      </c>
      <c r="Q56" s="229" t="s">
        <v>315</v>
      </c>
      <c r="R56" s="229">
        <v>3</v>
      </c>
    </row>
    <row r="57" spans="1:18" s="208" customFormat="1" ht="78.75" hidden="1" x14ac:dyDescent="0.25">
      <c r="A57" s="225">
        <v>51</v>
      </c>
      <c r="B57" s="226" t="s">
        <v>379</v>
      </c>
      <c r="C57" s="226"/>
      <c r="D57" s="227"/>
      <c r="E57" s="228">
        <v>45175</v>
      </c>
      <c r="F57" s="229" t="s">
        <v>376</v>
      </c>
      <c r="G57" s="230"/>
      <c r="H57" s="230"/>
      <c r="I57" s="230"/>
      <c r="J57" s="230"/>
      <c r="K57" s="230"/>
      <c r="L57" s="226" t="s">
        <v>380</v>
      </c>
      <c r="M57" s="231" t="s">
        <v>218</v>
      </c>
      <c r="N57" s="231" t="s">
        <v>219</v>
      </c>
      <c r="O57" s="232" t="s">
        <v>219</v>
      </c>
      <c r="P57" s="231" t="s">
        <v>381</v>
      </c>
      <c r="Q57" s="229" t="s">
        <v>10</v>
      </c>
      <c r="R57" s="229">
        <v>3</v>
      </c>
    </row>
    <row r="58" spans="1:18" s="208" customFormat="1" ht="47.25" hidden="1" x14ac:dyDescent="0.25">
      <c r="A58" s="225">
        <v>52</v>
      </c>
      <c r="B58" s="226" t="s">
        <v>382</v>
      </c>
      <c r="C58" s="226"/>
      <c r="D58" s="227"/>
      <c r="E58" s="228">
        <v>45175</v>
      </c>
      <c r="F58" s="229" t="s">
        <v>177</v>
      </c>
      <c r="G58" s="230"/>
      <c r="H58" s="230"/>
      <c r="I58" s="230"/>
      <c r="J58" s="230"/>
      <c r="K58" s="230"/>
      <c r="L58" s="226" t="s">
        <v>383</v>
      </c>
      <c r="M58" s="231" t="s">
        <v>218</v>
      </c>
      <c r="N58" s="231" t="s">
        <v>219</v>
      </c>
      <c r="O58" s="232" t="s">
        <v>219</v>
      </c>
      <c r="P58" s="231" t="s">
        <v>384</v>
      </c>
      <c r="Q58" s="229" t="s">
        <v>9</v>
      </c>
      <c r="R58" s="229">
        <v>2</v>
      </c>
    </row>
    <row r="59" spans="1:18" s="208" customFormat="1" ht="110.25" hidden="1" x14ac:dyDescent="0.25">
      <c r="A59" s="225">
        <v>53</v>
      </c>
      <c r="B59" s="226" t="s">
        <v>385</v>
      </c>
      <c r="C59" s="226"/>
      <c r="D59" s="227"/>
      <c r="E59" s="228">
        <v>45176</v>
      </c>
      <c r="F59" s="229" t="s">
        <v>177</v>
      </c>
      <c r="G59" s="230"/>
      <c r="H59" s="230"/>
      <c r="I59" s="230"/>
      <c r="J59" s="230"/>
      <c r="K59" s="230"/>
      <c r="L59" s="226" t="s">
        <v>386</v>
      </c>
      <c r="M59" s="231" t="s">
        <v>218</v>
      </c>
      <c r="N59" s="231" t="s">
        <v>219</v>
      </c>
      <c r="O59" s="232" t="s">
        <v>219</v>
      </c>
      <c r="P59" s="231" t="s">
        <v>387</v>
      </c>
      <c r="Q59" s="229" t="s">
        <v>11</v>
      </c>
      <c r="R59" s="229">
        <v>2</v>
      </c>
    </row>
    <row r="60" spans="1:18" s="208" customFormat="1" ht="141.75" hidden="1" x14ac:dyDescent="0.25">
      <c r="A60" s="225">
        <v>54</v>
      </c>
      <c r="B60" s="226" t="s">
        <v>388</v>
      </c>
      <c r="C60" s="226"/>
      <c r="D60" s="227"/>
      <c r="E60" s="228">
        <v>45177</v>
      </c>
      <c r="F60" s="229" t="s">
        <v>177</v>
      </c>
      <c r="G60" s="230"/>
      <c r="H60" s="230"/>
      <c r="I60" s="230"/>
      <c r="J60" s="230"/>
      <c r="K60" s="230"/>
      <c r="L60" s="226" t="s">
        <v>389</v>
      </c>
      <c r="M60" s="231" t="s">
        <v>218</v>
      </c>
      <c r="N60" s="231" t="s">
        <v>219</v>
      </c>
      <c r="O60" s="232" t="s">
        <v>219</v>
      </c>
      <c r="P60" s="231" t="s">
        <v>351</v>
      </c>
      <c r="Q60" s="229" t="s">
        <v>11</v>
      </c>
      <c r="R60" s="229">
        <v>1</v>
      </c>
    </row>
    <row r="61" spans="1:18" s="208" customFormat="1" ht="45" hidden="1" x14ac:dyDescent="0.25">
      <c r="A61" s="225">
        <v>55</v>
      </c>
      <c r="B61" s="226" t="s">
        <v>390</v>
      </c>
      <c r="C61" s="226"/>
      <c r="D61" s="227"/>
      <c r="E61" s="228">
        <v>45177</v>
      </c>
      <c r="F61" s="229" t="s">
        <v>177</v>
      </c>
      <c r="G61" s="230"/>
      <c r="H61" s="230"/>
      <c r="I61" s="230"/>
      <c r="J61" s="230"/>
      <c r="K61" s="230"/>
      <c r="L61" s="226" t="s">
        <v>391</v>
      </c>
      <c r="M61" s="231" t="s">
        <v>218</v>
      </c>
      <c r="N61" s="231" t="s">
        <v>219</v>
      </c>
      <c r="O61" s="232" t="s">
        <v>219</v>
      </c>
      <c r="P61" s="231" t="s">
        <v>392</v>
      </c>
      <c r="Q61" s="229" t="s">
        <v>11</v>
      </c>
      <c r="R61" s="229">
        <v>1</v>
      </c>
    </row>
    <row r="62" spans="1:18" s="208" customFormat="1" ht="126" hidden="1" x14ac:dyDescent="0.25">
      <c r="A62" s="225">
        <v>56</v>
      </c>
      <c r="B62" s="226" t="s">
        <v>393</v>
      </c>
      <c r="C62" s="226"/>
      <c r="D62" s="227"/>
      <c r="E62" s="228">
        <v>45178</v>
      </c>
      <c r="F62" s="229" t="s">
        <v>177</v>
      </c>
      <c r="G62" s="230"/>
      <c r="H62" s="230"/>
      <c r="I62" s="230"/>
      <c r="J62" s="230"/>
      <c r="K62" s="230"/>
      <c r="L62" s="226" t="s">
        <v>394</v>
      </c>
      <c r="M62" s="231" t="s">
        <v>218</v>
      </c>
      <c r="N62" s="231" t="s">
        <v>219</v>
      </c>
      <c r="O62" s="232" t="s">
        <v>219</v>
      </c>
      <c r="P62" s="231" t="s">
        <v>395</v>
      </c>
      <c r="Q62" s="229" t="s">
        <v>12</v>
      </c>
      <c r="R62" s="229">
        <v>2</v>
      </c>
    </row>
    <row r="63" spans="1:18" s="208" customFormat="1" ht="110.25" hidden="1" x14ac:dyDescent="0.25">
      <c r="A63" s="225">
        <v>57</v>
      </c>
      <c r="B63" s="226" t="s">
        <v>396</v>
      </c>
      <c r="C63" s="226"/>
      <c r="D63" s="227"/>
      <c r="E63" s="228">
        <v>45178</v>
      </c>
      <c r="F63" s="229" t="s">
        <v>376</v>
      </c>
      <c r="G63" s="230"/>
      <c r="H63" s="230"/>
      <c r="I63" s="230"/>
      <c r="J63" s="230"/>
      <c r="K63" s="230"/>
      <c r="L63" s="226" t="s">
        <v>397</v>
      </c>
      <c r="M63" s="231" t="s">
        <v>218</v>
      </c>
      <c r="N63" s="231" t="s">
        <v>219</v>
      </c>
      <c r="O63" s="232" t="s">
        <v>219</v>
      </c>
      <c r="P63" s="231" t="s">
        <v>398</v>
      </c>
      <c r="Q63" s="229" t="s">
        <v>315</v>
      </c>
      <c r="R63" s="229">
        <v>3</v>
      </c>
    </row>
    <row r="64" spans="1:18" s="208" customFormat="1" ht="63" hidden="1" x14ac:dyDescent="0.25">
      <c r="A64" s="225">
        <v>58</v>
      </c>
      <c r="B64" s="226" t="s">
        <v>399</v>
      </c>
      <c r="C64" s="226"/>
      <c r="D64" s="227"/>
      <c r="E64" s="228">
        <v>45179</v>
      </c>
      <c r="F64" s="229" t="s">
        <v>177</v>
      </c>
      <c r="G64" s="230"/>
      <c r="H64" s="230"/>
      <c r="I64" s="230"/>
      <c r="J64" s="230"/>
      <c r="K64" s="230"/>
      <c r="L64" s="226" t="s">
        <v>400</v>
      </c>
      <c r="M64" s="231" t="s">
        <v>218</v>
      </c>
      <c r="N64" s="231" t="s">
        <v>219</v>
      </c>
      <c r="O64" s="232" t="s">
        <v>219</v>
      </c>
      <c r="P64" s="231" t="s">
        <v>401</v>
      </c>
      <c r="Q64" s="229" t="s">
        <v>12</v>
      </c>
      <c r="R64" s="229">
        <v>1</v>
      </c>
    </row>
    <row r="65" spans="1:18" s="208" customFormat="1" ht="141.75" x14ac:dyDescent="0.25">
      <c r="A65" s="225">
        <v>59</v>
      </c>
      <c r="B65" s="226" t="s">
        <v>402</v>
      </c>
      <c r="C65" s="226"/>
      <c r="D65" s="227"/>
      <c r="E65" s="228">
        <v>45182</v>
      </c>
      <c r="F65" s="229" t="s">
        <v>216</v>
      </c>
      <c r="G65" s="230"/>
      <c r="H65" s="230"/>
      <c r="I65" s="230"/>
      <c r="J65" s="230"/>
      <c r="K65" s="230"/>
      <c r="L65" s="226" t="s">
        <v>403</v>
      </c>
      <c r="M65" s="231" t="s">
        <v>218</v>
      </c>
      <c r="N65" s="231" t="s">
        <v>219</v>
      </c>
      <c r="O65" s="232" t="s">
        <v>219</v>
      </c>
      <c r="P65" s="231" t="s">
        <v>404</v>
      </c>
      <c r="Q65" s="229" t="s">
        <v>11</v>
      </c>
      <c r="R65" s="229">
        <v>6</v>
      </c>
    </row>
    <row r="66" spans="1:18" s="208" customFormat="1" ht="78.75" x14ac:dyDescent="0.25">
      <c r="A66" s="225">
        <v>60</v>
      </c>
      <c r="B66" s="226" t="s">
        <v>405</v>
      </c>
      <c r="C66" s="226"/>
      <c r="D66" s="227"/>
      <c r="E66" s="228">
        <v>45183</v>
      </c>
      <c r="F66" s="229" t="s">
        <v>216</v>
      </c>
      <c r="G66" s="230"/>
      <c r="H66" s="230"/>
      <c r="I66" s="230"/>
      <c r="J66" s="230"/>
      <c r="K66" s="230"/>
      <c r="L66" s="226" t="s">
        <v>406</v>
      </c>
      <c r="M66" s="231" t="s">
        <v>218</v>
      </c>
      <c r="N66" s="231" t="s">
        <v>219</v>
      </c>
      <c r="O66" s="232" t="s">
        <v>219</v>
      </c>
      <c r="P66" s="231" t="s">
        <v>314</v>
      </c>
      <c r="Q66" s="229" t="s">
        <v>315</v>
      </c>
      <c r="R66" s="229">
        <v>2</v>
      </c>
    </row>
    <row r="67" spans="1:18" s="208" customFormat="1" ht="110.25" hidden="1" x14ac:dyDescent="0.25">
      <c r="A67" s="225">
        <v>61</v>
      </c>
      <c r="B67" s="226" t="s">
        <v>407</v>
      </c>
      <c r="C67" s="226"/>
      <c r="D67" s="227"/>
      <c r="E67" s="228">
        <v>45184</v>
      </c>
      <c r="F67" s="229" t="s">
        <v>177</v>
      </c>
      <c r="G67" s="230"/>
      <c r="H67" s="230"/>
      <c r="I67" s="230"/>
      <c r="J67" s="230"/>
      <c r="K67" s="230"/>
      <c r="L67" s="226" t="s">
        <v>408</v>
      </c>
      <c r="M67" s="231" t="s">
        <v>218</v>
      </c>
      <c r="N67" s="231" t="s">
        <v>219</v>
      </c>
      <c r="O67" s="232" t="s">
        <v>219</v>
      </c>
      <c r="P67" s="231" t="s">
        <v>409</v>
      </c>
      <c r="Q67" s="229" t="s">
        <v>12</v>
      </c>
      <c r="R67" s="229">
        <v>2</v>
      </c>
    </row>
    <row r="68" spans="1:18" s="208" customFormat="1" ht="45" hidden="1" x14ac:dyDescent="0.25">
      <c r="A68" s="225">
        <v>62</v>
      </c>
      <c r="B68" s="226" t="s">
        <v>410</v>
      </c>
      <c r="C68" s="226"/>
      <c r="D68" s="227"/>
      <c r="E68" s="228">
        <v>45184</v>
      </c>
      <c r="F68" s="229" t="s">
        <v>324</v>
      </c>
      <c r="G68" s="230"/>
      <c r="H68" s="230"/>
      <c r="I68" s="230"/>
      <c r="J68" s="230"/>
      <c r="K68" s="230"/>
      <c r="L68" s="226" t="s">
        <v>411</v>
      </c>
      <c r="M68" s="231" t="s">
        <v>218</v>
      </c>
      <c r="N68" s="231" t="s">
        <v>219</v>
      </c>
      <c r="O68" s="232" t="s">
        <v>219</v>
      </c>
      <c r="P68" s="231" t="s">
        <v>412</v>
      </c>
      <c r="Q68" s="229" t="s">
        <v>9</v>
      </c>
      <c r="R68" s="229">
        <v>6</v>
      </c>
    </row>
    <row r="69" spans="1:18" s="208" customFormat="1" ht="94.5" x14ac:dyDescent="0.25">
      <c r="A69" s="225">
        <v>63</v>
      </c>
      <c r="B69" s="226" t="s">
        <v>413</v>
      </c>
      <c r="C69" s="226"/>
      <c r="D69" s="227"/>
      <c r="E69" s="228">
        <v>45185</v>
      </c>
      <c r="F69" s="229" t="s">
        <v>216</v>
      </c>
      <c r="G69" s="230"/>
      <c r="H69" s="230"/>
      <c r="I69" s="230"/>
      <c r="J69" s="230"/>
      <c r="K69" s="230"/>
      <c r="L69" s="226" t="s">
        <v>414</v>
      </c>
      <c r="M69" s="231" t="s">
        <v>218</v>
      </c>
      <c r="N69" s="231" t="s">
        <v>219</v>
      </c>
      <c r="O69" s="232" t="s">
        <v>219</v>
      </c>
      <c r="P69" s="231" t="s">
        <v>415</v>
      </c>
      <c r="Q69" s="229" t="s">
        <v>12</v>
      </c>
      <c r="R69" s="229">
        <v>1</v>
      </c>
    </row>
    <row r="70" spans="1:18" s="208" customFormat="1" ht="94.5" hidden="1" x14ac:dyDescent="0.25">
      <c r="A70" s="225">
        <v>64</v>
      </c>
      <c r="B70" s="226" t="s">
        <v>416</v>
      </c>
      <c r="C70" s="226"/>
      <c r="D70" s="227"/>
      <c r="E70" s="228">
        <v>45185</v>
      </c>
      <c r="F70" s="229" t="s">
        <v>177</v>
      </c>
      <c r="G70" s="230"/>
      <c r="H70" s="230"/>
      <c r="I70" s="230"/>
      <c r="J70" s="230"/>
      <c r="K70" s="230"/>
      <c r="L70" s="226" t="s">
        <v>414</v>
      </c>
      <c r="M70" s="231" t="s">
        <v>218</v>
      </c>
      <c r="N70" s="231" t="s">
        <v>219</v>
      </c>
      <c r="O70" s="232" t="s">
        <v>219</v>
      </c>
      <c r="P70" s="231" t="s">
        <v>415</v>
      </c>
      <c r="Q70" s="229" t="s">
        <v>12</v>
      </c>
      <c r="R70" s="229">
        <v>1</v>
      </c>
    </row>
    <row r="71" spans="1:18" s="208" customFormat="1" ht="78.75" hidden="1" x14ac:dyDescent="0.25">
      <c r="A71" s="225">
        <v>65</v>
      </c>
      <c r="B71" s="226" t="s">
        <v>417</v>
      </c>
      <c r="C71" s="226"/>
      <c r="D71" s="227"/>
      <c r="E71" s="228">
        <v>45186</v>
      </c>
      <c r="F71" s="229" t="s">
        <v>177</v>
      </c>
      <c r="G71" s="230"/>
      <c r="H71" s="230"/>
      <c r="I71" s="230"/>
      <c r="J71" s="230"/>
      <c r="K71" s="230"/>
      <c r="L71" s="226" t="s">
        <v>418</v>
      </c>
      <c r="M71" s="231" t="s">
        <v>218</v>
      </c>
      <c r="N71" s="231" t="s">
        <v>219</v>
      </c>
      <c r="O71" s="232" t="s">
        <v>219</v>
      </c>
      <c r="P71" s="231" t="s">
        <v>419</v>
      </c>
      <c r="Q71" s="229" t="s">
        <v>11</v>
      </c>
      <c r="R71" s="229">
        <v>2</v>
      </c>
    </row>
    <row r="72" spans="1:18" s="208" customFormat="1" ht="126" x14ac:dyDescent="0.25">
      <c r="A72" s="225">
        <v>66</v>
      </c>
      <c r="B72" s="226" t="s">
        <v>420</v>
      </c>
      <c r="C72" s="226"/>
      <c r="D72" s="227"/>
      <c r="E72" s="228">
        <v>45186</v>
      </c>
      <c r="F72" s="229" t="s">
        <v>216</v>
      </c>
      <c r="G72" s="230"/>
      <c r="H72" s="230"/>
      <c r="I72" s="230"/>
      <c r="J72" s="230"/>
      <c r="K72" s="230"/>
      <c r="L72" s="226" t="s">
        <v>421</v>
      </c>
      <c r="M72" s="231" t="s">
        <v>218</v>
      </c>
      <c r="N72" s="231" t="s">
        <v>219</v>
      </c>
      <c r="O72" s="232" t="s">
        <v>219</v>
      </c>
      <c r="P72" s="231" t="s">
        <v>422</v>
      </c>
      <c r="Q72" s="229" t="s">
        <v>9</v>
      </c>
      <c r="R72" s="229">
        <v>1</v>
      </c>
    </row>
    <row r="73" spans="1:18" s="208" customFormat="1" ht="63" hidden="1" x14ac:dyDescent="0.25">
      <c r="A73" s="225">
        <v>67</v>
      </c>
      <c r="B73" s="226" t="s">
        <v>423</v>
      </c>
      <c r="C73" s="226"/>
      <c r="D73" s="227"/>
      <c r="E73" s="228">
        <v>45186</v>
      </c>
      <c r="F73" s="229" t="s">
        <v>177</v>
      </c>
      <c r="G73" s="230"/>
      <c r="H73" s="230"/>
      <c r="I73" s="230"/>
      <c r="J73" s="230"/>
      <c r="K73" s="230"/>
      <c r="L73" s="226" t="s">
        <v>424</v>
      </c>
      <c r="M73" s="231" t="s">
        <v>218</v>
      </c>
      <c r="N73" s="231" t="s">
        <v>219</v>
      </c>
      <c r="O73" s="232" t="s">
        <v>219</v>
      </c>
      <c r="P73" s="231" t="s">
        <v>425</v>
      </c>
      <c r="Q73" s="229" t="s">
        <v>12</v>
      </c>
      <c r="R73" s="229">
        <v>2</v>
      </c>
    </row>
    <row r="74" spans="1:18" s="208" customFormat="1" ht="94.5" hidden="1" x14ac:dyDescent="0.25">
      <c r="A74" s="225">
        <v>68</v>
      </c>
      <c r="B74" s="226" t="s">
        <v>426</v>
      </c>
      <c r="C74" s="226"/>
      <c r="D74" s="227"/>
      <c r="E74" s="228">
        <v>45186</v>
      </c>
      <c r="F74" s="229" t="s">
        <v>177</v>
      </c>
      <c r="G74" s="230"/>
      <c r="H74" s="230"/>
      <c r="I74" s="230"/>
      <c r="J74" s="230"/>
      <c r="K74" s="230"/>
      <c r="L74" s="226" t="s">
        <v>427</v>
      </c>
      <c r="M74" s="231" t="s">
        <v>218</v>
      </c>
      <c r="N74" s="231" t="s">
        <v>219</v>
      </c>
      <c r="O74" s="232" t="s">
        <v>219</v>
      </c>
      <c r="P74" s="231" t="s">
        <v>428</v>
      </c>
      <c r="Q74" s="229" t="s">
        <v>12</v>
      </c>
      <c r="R74" s="229">
        <v>1</v>
      </c>
    </row>
    <row r="75" spans="1:18" s="208" customFormat="1" ht="47.25" hidden="1" x14ac:dyDescent="0.25">
      <c r="A75" s="225">
        <v>69</v>
      </c>
      <c r="B75" s="226" t="s">
        <v>429</v>
      </c>
      <c r="C75" s="226"/>
      <c r="D75" s="227"/>
      <c r="E75" s="228">
        <v>45187</v>
      </c>
      <c r="F75" s="229" t="s">
        <v>177</v>
      </c>
      <c r="G75" s="230"/>
      <c r="H75" s="230"/>
      <c r="I75" s="230"/>
      <c r="J75" s="230"/>
      <c r="K75" s="230"/>
      <c r="L75" s="226" t="s">
        <v>430</v>
      </c>
      <c r="M75" s="231" t="s">
        <v>218</v>
      </c>
      <c r="N75" s="231" t="s">
        <v>219</v>
      </c>
      <c r="O75" s="232" t="s">
        <v>219</v>
      </c>
      <c r="P75" s="231" t="s">
        <v>281</v>
      </c>
      <c r="Q75" s="229" t="s">
        <v>12</v>
      </c>
      <c r="R75" s="229">
        <v>2</v>
      </c>
    </row>
    <row r="76" spans="1:18" s="208" customFormat="1" ht="63" hidden="1" x14ac:dyDescent="0.25">
      <c r="A76" s="225">
        <v>70</v>
      </c>
      <c r="B76" s="226" t="s">
        <v>431</v>
      </c>
      <c r="C76" s="226"/>
      <c r="D76" s="227"/>
      <c r="E76" s="228">
        <v>45187</v>
      </c>
      <c r="F76" s="229" t="s">
        <v>177</v>
      </c>
      <c r="G76" s="230"/>
      <c r="H76" s="230"/>
      <c r="I76" s="230"/>
      <c r="J76" s="230"/>
      <c r="K76" s="230"/>
      <c r="L76" s="226" t="s">
        <v>432</v>
      </c>
      <c r="M76" s="231" t="s">
        <v>218</v>
      </c>
      <c r="N76" s="231" t="s">
        <v>219</v>
      </c>
      <c r="O76" s="232" t="s">
        <v>219</v>
      </c>
      <c r="P76" s="231" t="s">
        <v>433</v>
      </c>
      <c r="Q76" s="229" t="s">
        <v>12</v>
      </c>
      <c r="R76" s="229">
        <v>2</v>
      </c>
    </row>
    <row r="77" spans="1:18" s="208" customFormat="1" ht="120" x14ac:dyDescent="0.25">
      <c r="A77" s="225">
        <v>71</v>
      </c>
      <c r="B77" s="226" t="s">
        <v>434</v>
      </c>
      <c r="C77" s="226"/>
      <c r="D77" s="227"/>
      <c r="E77" s="228">
        <v>45188</v>
      </c>
      <c r="F77" s="229" t="s">
        <v>216</v>
      </c>
      <c r="G77" s="230"/>
      <c r="H77" s="230"/>
      <c r="I77" s="230"/>
      <c r="J77" s="230"/>
      <c r="K77" s="230"/>
      <c r="L77" s="226" t="s">
        <v>435</v>
      </c>
      <c r="M77" s="231" t="s">
        <v>218</v>
      </c>
      <c r="N77" s="231" t="s">
        <v>219</v>
      </c>
      <c r="O77" s="232" t="s">
        <v>219</v>
      </c>
      <c r="P77" s="231" t="s">
        <v>436</v>
      </c>
      <c r="Q77" s="229" t="s">
        <v>12</v>
      </c>
      <c r="R77" s="229">
        <v>6</v>
      </c>
    </row>
    <row r="78" spans="1:18" s="208" customFormat="1" ht="63" hidden="1" x14ac:dyDescent="0.25">
      <c r="A78" s="225">
        <v>72</v>
      </c>
      <c r="B78" s="226" t="s">
        <v>437</v>
      </c>
      <c r="C78" s="226"/>
      <c r="D78" s="227"/>
      <c r="E78" s="228">
        <v>45188</v>
      </c>
      <c r="F78" s="229" t="s">
        <v>177</v>
      </c>
      <c r="G78" s="230"/>
      <c r="H78" s="230"/>
      <c r="I78" s="230"/>
      <c r="J78" s="230"/>
      <c r="K78" s="230"/>
      <c r="L78" s="226" t="s">
        <v>438</v>
      </c>
      <c r="M78" s="231" t="s">
        <v>218</v>
      </c>
      <c r="N78" s="231" t="s">
        <v>219</v>
      </c>
      <c r="O78" s="232" t="s">
        <v>219</v>
      </c>
      <c r="P78" s="231" t="s">
        <v>439</v>
      </c>
      <c r="Q78" s="229" t="s">
        <v>10</v>
      </c>
      <c r="R78" s="229">
        <v>2</v>
      </c>
    </row>
    <row r="79" spans="1:18" s="208" customFormat="1" ht="94.5" hidden="1" x14ac:dyDescent="0.25">
      <c r="A79" s="225">
        <v>73</v>
      </c>
      <c r="B79" s="226" t="s">
        <v>440</v>
      </c>
      <c r="C79" s="226"/>
      <c r="D79" s="227"/>
      <c r="E79" s="228">
        <v>45188</v>
      </c>
      <c r="F79" s="229" t="s">
        <v>177</v>
      </c>
      <c r="G79" s="230"/>
      <c r="H79" s="230"/>
      <c r="I79" s="230"/>
      <c r="J79" s="230"/>
      <c r="K79" s="230"/>
      <c r="L79" s="226" t="s">
        <v>441</v>
      </c>
      <c r="M79" s="231" t="s">
        <v>218</v>
      </c>
      <c r="N79" s="231" t="s">
        <v>219</v>
      </c>
      <c r="O79" s="232" t="s">
        <v>219</v>
      </c>
      <c r="P79" s="231" t="s">
        <v>442</v>
      </c>
      <c r="Q79" s="229" t="s">
        <v>10</v>
      </c>
      <c r="R79" s="229">
        <v>2</v>
      </c>
    </row>
    <row r="80" spans="1:18" s="208" customFormat="1" ht="78.75" hidden="1" x14ac:dyDescent="0.25">
      <c r="A80" s="225">
        <v>74</v>
      </c>
      <c r="B80" s="226" t="s">
        <v>443</v>
      </c>
      <c r="C80" s="226"/>
      <c r="D80" s="227"/>
      <c r="E80" s="228">
        <v>45193</v>
      </c>
      <c r="F80" s="229" t="s">
        <v>177</v>
      </c>
      <c r="G80" s="230"/>
      <c r="H80" s="230"/>
      <c r="I80" s="230"/>
      <c r="J80" s="230"/>
      <c r="K80" s="230"/>
      <c r="L80" s="226" t="s">
        <v>444</v>
      </c>
      <c r="M80" s="231" t="s">
        <v>218</v>
      </c>
      <c r="N80" s="231" t="s">
        <v>219</v>
      </c>
      <c r="O80" s="232" t="s">
        <v>219</v>
      </c>
      <c r="P80" s="231" t="s">
        <v>445</v>
      </c>
      <c r="Q80" s="229" t="s">
        <v>11</v>
      </c>
      <c r="R80" s="229">
        <v>1</v>
      </c>
    </row>
    <row r="81" spans="1:18" s="208" customFormat="1" ht="60" x14ac:dyDescent="0.25">
      <c r="A81" s="225">
        <v>75</v>
      </c>
      <c r="B81" s="226" t="s">
        <v>446</v>
      </c>
      <c r="C81" s="226"/>
      <c r="D81" s="227"/>
      <c r="E81" s="228">
        <v>45194</v>
      </c>
      <c r="F81" s="229" t="s">
        <v>216</v>
      </c>
      <c r="G81" s="230"/>
      <c r="H81" s="230"/>
      <c r="I81" s="230"/>
      <c r="J81" s="230"/>
      <c r="K81" s="230"/>
      <c r="L81" s="226" t="s">
        <v>447</v>
      </c>
      <c r="M81" s="231" t="s">
        <v>218</v>
      </c>
      <c r="N81" s="231" t="s">
        <v>219</v>
      </c>
      <c r="O81" s="232" t="s">
        <v>219</v>
      </c>
      <c r="P81" s="231" t="s">
        <v>448</v>
      </c>
      <c r="Q81" s="229" t="s">
        <v>12</v>
      </c>
      <c r="R81" s="229">
        <v>6</v>
      </c>
    </row>
    <row r="82" spans="1:18" s="208" customFormat="1" ht="126" x14ac:dyDescent="0.25">
      <c r="A82" s="225">
        <v>76</v>
      </c>
      <c r="B82" s="226" t="s">
        <v>449</v>
      </c>
      <c r="C82" s="226"/>
      <c r="D82" s="227"/>
      <c r="E82" s="228">
        <v>45197</v>
      </c>
      <c r="F82" s="229" t="s">
        <v>216</v>
      </c>
      <c r="G82" s="230"/>
      <c r="H82" s="230"/>
      <c r="I82" s="230"/>
      <c r="J82" s="230"/>
      <c r="K82" s="230"/>
      <c r="L82" s="226" t="s">
        <v>450</v>
      </c>
      <c r="M82" s="231" t="s">
        <v>218</v>
      </c>
      <c r="N82" s="231" t="s">
        <v>219</v>
      </c>
      <c r="O82" s="232" t="s">
        <v>219</v>
      </c>
      <c r="P82" s="231" t="s">
        <v>451</v>
      </c>
      <c r="Q82" s="229" t="s">
        <v>10</v>
      </c>
      <c r="R82" s="229">
        <v>6</v>
      </c>
    </row>
    <row r="83" spans="1:18" s="208" customFormat="1" ht="110.25" x14ac:dyDescent="0.25">
      <c r="A83" s="225">
        <v>77</v>
      </c>
      <c r="B83" s="226" t="s">
        <v>452</v>
      </c>
      <c r="C83" s="226"/>
      <c r="D83" s="227"/>
      <c r="E83" s="228">
        <v>45198</v>
      </c>
      <c r="F83" s="229" t="s">
        <v>216</v>
      </c>
      <c r="G83" s="230"/>
      <c r="H83" s="230"/>
      <c r="I83" s="230"/>
      <c r="J83" s="230"/>
      <c r="K83" s="230"/>
      <c r="L83" s="226" t="s">
        <v>453</v>
      </c>
      <c r="M83" s="231" t="s">
        <v>218</v>
      </c>
      <c r="N83" s="231" t="s">
        <v>219</v>
      </c>
      <c r="O83" s="232" t="s">
        <v>219</v>
      </c>
      <c r="P83" s="231" t="s">
        <v>454</v>
      </c>
      <c r="Q83" s="229" t="s">
        <v>315</v>
      </c>
      <c r="R83" s="229">
        <v>6</v>
      </c>
    </row>
    <row r="84" spans="1:18" s="208" customFormat="1" ht="45" hidden="1" x14ac:dyDescent="0.25">
      <c r="A84" s="225">
        <v>78</v>
      </c>
      <c r="B84" s="226" t="s">
        <v>455</v>
      </c>
      <c r="C84" s="226"/>
      <c r="D84" s="227"/>
      <c r="E84" s="228">
        <v>45198</v>
      </c>
      <c r="F84" s="229" t="s">
        <v>177</v>
      </c>
      <c r="G84" s="230"/>
      <c r="H84" s="230"/>
      <c r="I84" s="230"/>
      <c r="J84" s="230"/>
      <c r="K84" s="230"/>
      <c r="L84" s="226" t="s">
        <v>456</v>
      </c>
      <c r="M84" s="231" t="s">
        <v>218</v>
      </c>
      <c r="N84" s="231" t="s">
        <v>219</v>
      </c>
      <c r="O84" s="232" t="s">
        <v>219</v>
      </c>
      <c r="P84" s="231" t="s">
        <v>457</v>
      </c>
      <c r="Q84" s="229" t="s">
        <v>315</v>
      </c>
      <c r="R84" s="229">
        <v>1</v>
      </c>
    </row>
    <row r="85" spans="1:18" s="208" customFormat="1" ht="15.75" x14ac:dyDescent="0.25">
      <c r="A85" s="225"/>
      <c r="B85" s="226"/>
      <c r="C85" s="226"/>
      <c r="D85" s="227"/>
      <c r="E85" s="228"/>
      <c r="F85" s="229"/>
      <c r="G85" s="230"/>
      <c r="H85" s="230"/>
      <c r="I85" s="230"/>
      <c r="J85" s="230"/>
      <c r="K85" s="230"/>
      <c r="L85" s="226"/>
      <c r="M85" s="231"/>
      <c r="N85" s="231"/>
      <c r="O85" s="232"/>
      <c r="P85" s="231"/>
      <c r="Q85" s="229"/>
      <c r="R85" s="229"/>
    </row>
    <row r="86" spans="1:18" s="208" customFormat="1" ht="15.75" x14ac:dyDescent="0.25">
      <c r="A86" s="225"/>
      <c r="B86" s="226"/>
      <c r="C86" s="226"/>
      <c r="D86" s="227"/>
      <c r="E86" s="228"/>
      <c r="F86" s="229"/>
      <c r="G86" s="230"/>
      <c r="H86" s="230"/>
      <c r="I86" s="230"/>
      <c r="J86" s="230"/>
      <c r="K86" s="230"/>
      <c r="L86" s="226"/>
      <c r="M86" s="231"/>
      <c r="N86" s="231"/>
      <c r="O86" s="232"/>
      <c r="P86" s="231"/>
      <c r="Q86" s="229"/>
      <c r="R86" s="229"/>
    </row>
    <row r="87" spans="1:18" s="208" customFormat="1" ht="15.75" x14ac:dyDescent="0.25">
      <c r="A87" s="225"/>
      <c r="B87" s="226"/>
      <c r="C87" s="226"/>
      <c r="D87" s="227"/>
      <c r="E87" s="228"/>
      <c r="F87" s="229"/>
      <c r="G87" s="230"/>
      <c r="H87" s="230"/>
      <c r="I87" s="230"/>
      <c r="J87" s="230"/>
      <c r="K87" s="230"/>
      <c r="L87" s="226"/>
      <c r="M87" s="231"/>
      <c r="N87" s="231"/>
      <c r="O87" s="232"/>
      <c r="P87" s="231"/>
      <c r="Q87" s="229"/>
      <c r="R87" s="229"/>
    </row>
    <row r="88" spans="1:18" s="208" customFormat="1" ht="15.75" x14ac:dyDescent="0.25">
      <c r="A88" s="225"/>
      <c r="B88" s="226"/>
      <c r="C88" s="226"/>
      <c r="D88" s="227"/>
      <c r="E88" s="228"/>
      <c r="F88" s="229"/>
      <c r="G88" s="230"/>
      <c r="H88" s="230"/>
      <c r="I88" s="230"/>
      <c r="J88" s="230"/>
      <c r="K88" s="230"/>
      <c r="L88" s="226"/>
      <c r="M88" s="231"/>
      <c r="N88" s="231"/>
      <c r="O88" s="232"/>
      <c r="P88" s="231"/>
      <c r="Q88" s="229"/>
      <c r="R88" s="229"/>
    </row>
    <row r="89" spans="1:18" s="208" customFormat="1" ht="15.75" x14ac:dyDescent="0.25">
      <c r="A89" s="225"/>
      <c r="B89" s="226"/>
      <c r="C89" s="226"/>
      <c r="D89" s="227"/>
      <c r="E89" s="228"/>
      <c r="F89" s="229"/>
      <c r="G89" s="230"/>
      <c r="H89" s="230"/>
      <c r="I89" s="230"/>
      <c r="J89" s="230"/>
      <c r="K89" s="230"/>
      <c r="L89" s="226"/>
      <c r="M89" s="231"/>
      <c r="N89" s="231"/>
      <c r="O89" s="232"/>
      <c r="P89" s="231"/>
      <c r="Q89" s="229"/>
      <c r="R89" s="229"/>
    </row>
    <row r="90" spans="1:18" s="208" customFormat="1" ht="15.75" x14ac:dyDescent="0.25">
      <c r="A90" s="225"/>
      <c r="B90" s="226"/>
      <c r="C90" s="226"/>
      <c r="D90" s="227"/>
      <c r="E90" s="228"/>
      <c r="F90" s="229"/>
      <c r="G90" s="230"/>
      <c r="H90" s="230"/>
      <c r="I90" s="230"/>
      <c r="J90" s="230"/>
      <c r="K90" s="230"/>
      <c r="L90" s="226"/>
      <c r="M90" s="231"/>
      <c r="N90" s="231"/>
      <c r="O90" s="232"/>
      <c r="P90" s="231"/>
      <c r="Q90" s="229"/>
      <c r="R90" s="229"/>
    </row>
    <row r="91" spans="1:18" s="208" customFormat="1" ht="15.75" x14ac:dyDescent="0.25">
      <c r="A91" s="225"/>
      <c r="B91" s="226"/>
      <c r="C91" s="226"/>
      <c r="D91" s="227"/>
      <c r="E91" s="228"/>
      <c r="F91" s="229"/>
      <c r="G91" s="230"/>
      <c r="H91" s="230"/>
      <c r="I91" s="230"/>
      <c r="J91" s="230"/>
      <c r="K91" s="230"/>
      <c r="L91" s="226"/>
      <c r="M91" s="231"/>
      <c r="N91" s="231"/>
      <c r="O91" s="232"/>
      <c r="P91" s="231"/>
      <c r="Q91" s="229"/>
      <c r="R91" s="229"/>
    </row>
    <row r="92" spans="1:18" s="208" customFormat="1" ht="15.75" x14ac:dyDescent="0.25">
      <c r="A92" s="225"/>
      <c r="B92" s="226"/>
      <c r="C92" s="226"/>
      <c r="D92" s="227"/>
      <c r="E92" s="228"/>
      <c r="F92" s="229"/>
      <c r="G92" s="230"/>
      <c r="H92" s="230"/>
      <c r="I92" s="230"/>
      <c r="J92" s="230"/>
      <c r="K92" s="230"/>
      <c r="L92" s="226"/>
      <c r="M92" s="231"/>
      <c r="N92" s="231"/>
      <c r="O92" s="232"/>
      <c r="P92" s="231"/>
      <c r="Q92" s="229"/>
      <c r="R92" s="229"/>
    </row>
    <row r="93" spans="1:18" s="208" customFormat="1" ht="15.75" x14ac:dyDescent="0.25">
      <c r="A93" s="225"/>
      <c r="B93" s="226"/>
      <c r="C93" s="226"/>
      <c r="D93" s="227"/>
      <c r="E93" s="228"/>
      <c r="F93" s="229"/>
      <c r="G93" s="230"/>
      <c r="H93" s="230"/>
      <c r="I93" s="230"/>
      <c r="J93" s="230"/>
      <c r="K93" s="230"/>
      <c r="L93" s="226"/>
      <c r="M93" s="231"/>
      <c r="N93" s="231"/>
      <c r="O93" s="232"/>
      <c r="P93" s="231"/>
      <c r="Q93" s="229"/>
      <c r="R93" s="229"/>
    </row>
    <row r="94" spans="1:18" s="208" customFormat="1" ht="15.75" x14ac:dyDescent="0.25">
      <c r="A94" s="225"/>
      <c r="B94" s="226"/>
      <c r="C94" s="226"/>
      <c r="D94" s="227"/>
      <c r="E94" s="228"/>
      <c r="F94" s="229"/>
      <c r="G94" s="230"/>
      <c r="H94" s="230"/>
      <c r="I94" s="230"/>
      <c r="J94" s="230"/>
      <c r="K94" s="230"/>
      <c r="L94" s="226"/>
      <c r="M94" s="231"/>
      <c r="N94" s="231"/>
      <c r="O94" s="232"/>
      <c r="P94" s="231"/>
      <c r="Q94" s="229"/>
      <c r="R94" s="229"/>
    </row>
    <row r="95" spans="1:18" s="208" customFormat="1" ht="15.75" x14ac:dyDescent="0.25">
      <c r="A95" s="225"/>
      <c r="B95" s="226"/>
      <c r="C95" s="226"/>
      <c r="D95" s="227"/>
      <c r="E95" s="228"/>
      <c r="F95" s="229"/>
      <c r="G95" s="230"/>
      <c r="H95" s="230"/>
      <c r="I95" s="230"/>
      <c r="J95" s="230"/>
      <c r="K95" s="230"/>
      <c r="L95" s="226"/>
      <c r="M95" s="231"/>
      <c r="N95" s="231"/>
      <c r="O95" s="232"/>
      <c r="P95" s="231"/>
      <c r="Q95" s="229"/>
      <c r="R95" s="229"/>
    </row>
    <row r="96" spans="1:18" s="208" customFormat="1" ht="15.75" x14ac:dyDescent="0.25">
      <c r="A96" s="225"/>
      <c r="B96" s="226"/>
      <c r="C96" s="226"/>
      <c r="D96" s="227"/>
      <c r="E96" s="228"/>
      <c r="F96" s="229"/>
      <c r="G96" s="230"/>
      <c r="H96" s="230"/>
      <c r="I96" s="230"/>
      <c r="J96" s="230"/>
      <c r="K96" s="230"/>
      <c r="L96" s="226"/>
      <c r="M96" s="231"/>
      <c r="N96" s="231"/>
      <c r="O96" s="232"/>
      <c r="P96" s="231"/>
      <c r="Q96" s="229"/>
      <c r="R96" s="229"/>
    </row>
    <row r="97" spans="1:18" s="208" customFormat="1" ht="15.75" x14ac:dyDescent="0.25">
      <c r="A97" s="225"/>
      <c r="B97" s="226"/>
      <c r="C97" s="226"/>
      <c r="D97" s="227"/>
      <c r="E97" s="228"/>
      <c r="F97" s="229"/>
      <c r="G97" s="230"/>
      <c r="H97" s="230"/>
      <c r="I97" s="230"/>
      <c r="J97" s="230"/>
      <c r="K97" s="230"/>
      <c r="L97" s="226"/>
      <c r="M97" s="231"/>
      <c r="N97" s="231"/>
      <c r="O97" s="232"/>
      <c r="P97" s="231"/>
      <c r="Q97" s="229"/>
      <c r="R97" s="229"/>
    </row>
    <row r="98" spans="1:18" s="208" customFormat="1" ht="15.75" x14ac:dyDescent="0.25">
      <c r="A98" s="225"/>
      <c r="B98" s="226"/>
      <c r="C98" s="226"/>
      <c r="D98" s="227"/>
      <c r="E98" s="228"/>
      <c r="F98" s="229"/>
      <c r="G98" s="230"/>
      <c r="H98" s="230"/>
      <c r="I98" s="230"/>
      <c r="J98" s="230"/>
      <c r="K98" s="230"/>
      <c r="L98" s="226"/>
      <c r="M98" s="231"/>
      <c r="N98" s="231"/>
      <c r="O98" s="232"/>
      <c r="P98" s="231"/>
      <c r="Q98" s="229"/>
      <c r="R98" s="229"/>
    </row>
    <row r="99" spans="1:18" s="208" customFormat="1" ht="15.75" x14ac:dyDescent="0.25">
      <c r="A99" s="225"/>
      <c r="B99" s="226"/>
      <c r="C99" s="226"/>
      <c r="D99" s="227"/>
      <c r="E99" s="228"/>
      <c r="F99" s="229"/>
      <c r="G99" s="230"/>
      <c r="H99" s="230"/>
      <c r="I99" s="230"/>
      <c r="J99" s="230"/>
      <c r="K99" s="230"/>
      <c r="L99" s="226"/>
      <c r="M99" s="231"/>
      <c r="N99" s="231"/>
      <c r="O99" s="232"/>
      <c r="P99" s="231"/>
      <c r="Q99" s="229"/>
      <c r="R99" s="229"/>
    </row>
    <row r="100" spans="1:18" s="208" customFormat="1" ht="15.75" x14ac:dyDescent="0.25">
      <c r="A100" s="225"/>
      <c r="B100" s="226"/>
      <c r="C100" s="226"/>
      <c r="D100" s="227"/>
      <c r="E100" s="228"/>
      <c r="F100" s="229"/>
      <c r="G100" s="230"/>
      <c r="H100" s="230"/>
      <c r="I100" s="230"/>
      <c r="J100" s="230"/>
      <c r="K100" s="230"/>
      <c r="L100" s="226"/>
      <c r="M100" s="231"/>
      <c r="N100" s="231"/>
      <c r="O100" s="232"/>
      <c r="P100" s="231"/>
      <c r="Q100" s="229"/>
      <c r="R100" s="229"/>
    </row>
    <row r="101" spans="1:18" s="208" customFormat="1" ht="15.75" x14ac:dyDescent="0.25">
      <c r="A101" s="225"/>
      <c r="B101" s="226"/>
      <c r="C101" s="226"/>
      <c r="D101" s="227"/>
      <c r="E101" s="228"/>
      <c r="F101" s="229"/>
      <c r="G101" s="230"/>
      <c r="H101" s="230"/>
      <c r="I101" s="230"/>
      <c r="J101" s="230"/>
      <c r="K101" s="230"/>
      <c r="L101" s="226"/>
      <c r="M101" s="231"/>
      <c r="N101" s="231"/>
      <c r="O101" s="232"/>
      <c r="P101" s="231"/>
      <c r="Q101" s="229"/>
      <c r="R101" s="229"/>
    </row>
    <row r="102" spans="1:18" s="208" customFormat="1" ht="15.75" x14ac:dyDescent="0.25">
      <c r="A102" s="225"/>
      <c r="B102" s="226"/>
      <c r="C102" s="226"/>
      <c r="D102" s="227"/>
      <c r="E102" s="228"/>
      <c r="F102" s="229"/>
      <c r="G102" s="230"/>
      <c r="H102" s="230"/>
      <c r="I102" s="230"/>
      <c r="J102" s="230"/>
      <c r="K102" s="230"/>
      <c r="L102" s="226"/>
      <c r="M102" s="231"/>
      <c r="N102" s="231"/>
      <c r="O102" s="232"/>
      <c r="P102" s="231"/>
      <c r="Q102" s="229"/>
      <c r="R102" s="229"/>
    </row>
    <row r="103" spans="1:18" s="208" customFormat="1" ht="15.75" x14ac:dyDescent="0.25">
      <c r="A103" s="225"/>
      <c r="B103" s="226"/>
      <c r="C103" s="226"/>
      <c r="D103" s="227"/>
      <c r="E103" s="228"/>
      <c r="F103" s="229"/>
      <c r="G103" s="230"/>
      <c r="H103" s="230"/>
      <c r="I103" s="230"/>
      <c r="J103" s="230"/>
      <c r="K103" s="230"/>
      <c r="L103" s="226"/>
      <c r="M103" s="231"/>
      <c r="N103" s="231"/>
      <c r="O103" s="232"/>
      <c r="P103" s="231"/>
      <c r="Q103" s="229"/>
      <c r="R103" s="229"/>
    </row>
    <row r="104" spans="1:18" s="208" customFormat="1" ht="15.75" x14ac:dyDescent="0.25">
      <c r="A104" s="225"/>
      <c r="B104" s="226"/>
      <c r="C104" s="226"/>
      <c r="D104" s="227"/>
      <c r="E104" s="228"/>
      <c r="F104" s="229"/>
      <c r="G104" s="230"/>
      <c r="H104" s="230"/>
      <c r="I104" s="230"/>
      <c r="J104" s="230"/>
      <c r="K104" s="230"/>
      <c r="L104" s="226"/>
      <c r="M104" s="231"/>
      <c r="N104" s="231"/>
      <c r="O104" s="232"/>
      <c r="P104" s="231"/>
      <c r="Q104" s="229"/>
      <c r="R104" s="229"/>
    </row>
    <row r="105" spans="1:18" s="208" customFormat="1" ht="15.75" x14ac:dyDescent="0.25">
      <c r="A105" s="225"/>
      <c r="B105" s="226"/>
      <c r="C105" s="226"/>
      <c r="D105" s="227"/>
      <c r="E105" s="228"/>
      <c r="F105" s="229"/>
      <c r="G105" s="230"/>
      <c r="H105" s="230"/>
      <c r="I105" s="230"/>
      <c r="J105" s="230"/>
      <c r="K105" s="230"/>
      <c r="L105" s="226"/>
      <c r="M105" s="231"/>
      <c r="N105" s="231"/>
      <c r="O105" s="232"/>
      <c r="P105" s="231"/>
      <c r="Q105" s="229"/>
      <c r="R105" s="229"/>
    </row>
    <row r="106" spans="1:18" s="208" customFormat="1" ht="15.75" x14ac:dyDescent="0.25">
      <c r="A106" s="225"/>
      <c r="B106" s="226"/>
      <c r="C106" s="226"/>
      <c r="D106" s="227"/>
      <c r="E106" s="228"/>
      <c r="F106" s="229"/>
      <c r="G106" s="230"/>
      <c r="H106" s="230"/>
      <c r="I106" s="230"/>
      <c r="J106" s="230"/>
      <c r="K106" s="230"/>
      <c r="L106" s="226"/>
      <c r="M106" s="231"/>
      <c r="N106" s="231"/>
      <c r="O106" s="232"/>
      <c r="P106" s="231"/>
      <c r="Q106" s="229"/>
      <c r="R106" s="229"/>
    </row>
    <row r="107" spans="1:18" s="208" customFormat="1" ht="15.75" x14ac:dyDescent="0.25">
      <c r="A107" s="225"/>
      <c r="B107" s="226"/>
      <c r="C107" s="226"/>
      <c r="D107" s="227"/>
      <c r="E107" s="228"/>
      <c r="F107" s="229"/>
      <c r="G107" s="230"/>
      <c r="H107" s="230"/>
      <c r="I107" s="230"/>
      <c r="J107" s="230"/>
      <c r="K107" s="230"/>
      <c r="L107" s="226"/>
      <c r="M107" s="231"/>
      <c r="N107" s="231"/>
      <c r="O107" s="232"/>
      <c r="P107" s="231"/>
      <c r="Q107" s="229"/>
      <c r="R107" s="229"/>
    </row>
    <row r="108" spans="1:18" s="208" customFormat="1" ht="15.75" x14ac:dyDescent="0.25">
      <c r="A108" s="225"/>
      <c r="B108" s="226"/>
      <c r="C108" s="226"/>
      <c r="D108" s="227"/>
      <c r="E108" s="228"/>
      <c r="F108" s="229"/>
      <c r="G108" s="230"/>
      <c r="H108" s="230"/>
      <c r="I108" s="230"/>
      <c r="J108" s="230"/>
      <c r="K108" s="230"/>
      <c r="L108" s="226"/>
      <c r="M108" s="231"/>
      <c r="N108" s="231"/>
      <c r="O108" s="232"/>
      <c r="P108" s="231"/>
      <c r="Q108" s="229"/>
      <c r="R108" s="229"/>
    </row>
    <row r="109" spans="1:18" s="208" customFormat="1" ht="15.75" x14ac:dyDescent="0.25">
      <c r="A109" s="225"/>
      <c r="B109" s="226"/>
      <c r="C109" s="226"/>
      <c r="D109" s="227"/>
      <c r="E109" s="228"/>
      <c r="F109" s="229"/>
      <c r="G109" s="230"/>
      <c r="H109" s="230"/>
      <c r="I109" s="230"/>
      <c r="J109" s="230"/>
      <c r="K109" s="230"/>
      <c r="L109" s="226"/>
      <c r="M109" s="231"/>
      <c r="N109" s="231"/>
      <c r="O109" s="232"/>
      <c r="P109" s="231"/>
      <c r="Q109" s="229"/>
      <c r="R109" s="229"/>
    </row>
    <row r="110" spans="1:18" s="208" customFormat="1" ht="15.75" x14ac:dyDescent="0.25">
      <c r="A110" s="225"/>
      <c r="B110" s="226"/>
      <c r="C110" s="226"/>
      <c r="D110" s="227"/>
      <c r="E110" s="228"/>
      <c r="F110" s="229"/>
      <c r="G110" s="230"/>
      <c r="H110" s="230"/>
      <c r="I110" s="230"/>
      <c r="J110" s="230"/>
      <c r="K110" s="230"/>
      <c r="L110" s="226"/>
      <c r="M110" s="231"/>
      <c r="N110" s="231"/>
      <c r="O110" s="232"/>
      <c r="P110" s="231"/>
      <c r="Q110" s="229"/>
      <c r="R110" s="229"/>
    </row>
    <row r="111" spans="1:18" s="208" customFormat="1" ht="15.75" x14ac:dyDescent="0.25">
      <c r="A111" s="225"/>
      <c r="B111" s="226"/>
      <c r="C111" s="226"/>
      <c r="D111" s="227"/>
      <c r="E111" s="228"/>
      <c r="F111" s="229"/>
      <c r="G111" s="230"/>
      <c r="H111" s="230"/>
      <c r="I111" s="230"/>
      <c r="J111" s="230"/>
      <c r="K111" s="230"/>
      <c r="L111" s="226"/>
      <c r="M111" s="231"/>
      <c r="N111" s="231"/>
      <c r="O111" s="232"/>
      <c r="P111" s="231"/>
      <c r="Q111" s="229"/>
      <c r="R111" s="229"/>
    </row>
    <row r="112" spans="1:18" s="208" customFormat="1" ht="15.75" x14ac:dyDescent="0.25">
      <c r="A112" s="225"/>
      <c r="B112" s="226"/>
      <c r="C112" s="226"/>
      <c r="D112" s="227"/>
      <c r="E112" s="228"/>
      <c r="F112" s="229"/>
      <c r="G112" s="230"/>
      <c r="H112" s="230"/>
      <c r="I112" s="230"/>
      <c r="J112" s="230"/>
      <c r="K112" s="230"/>
      <c r="L112" s="226"/>
      <c r="M112" s="231"/>
      <c r="N112" s="231"/>
      <c r="O112" s="232"/>
      <c r="P112" s="231"/>
      <c r="Q112" s="229"/>
      <c r="R112" s="229"/>
    </row>
    <row r="113" spans="1:18" s="208" customFormat="1" ht="15.75" x14ac:dyDescent="0.25">
      <c r="A113" s="225"/>
      <c r="B113" s="226"/>
      <c r="C113" s="226"/>
      <c r="D113" s="227"/>
      <c r="E113" s="228"/>
      <c r="F113" s="229"/>
      <c r="G113" s="230"/>
      <c r="H113" s="230"/>
      <c r="I113" s="230"/>
      <c r="J113" s="230"/>
      <c r="K113" s="230"/>
      <c r="L113" s="226"/>
      <c r="M113" s="231"/>
      <c r="N113" s="231"/>
      <c r="O113" s="232"/>
      <c r="P113" s="231"/>
      <c r="Q113" s="229"/>
      <c r="R113" s="229"/>
    </row>
    <row r="114" spans="1:18" s="208" customFormat="1" ht="15.75" x14ac:dyDescent="0.25">
      <c r="A114" s="225"/>
      <c r="B114" s="226"/>
      <c r="C114" s="226"/>
      <c r="D114" s="227"/>
      <c r="E114" s="228"/>
      <c r="F114" s="229"/>
      <c r="G114" s="230"/>
      <c r="H114" s="230"/>
      <c r="I114" s="230"/>
      <c r="J114" s="230"/>
      <c r="K114" s="230"/>
      <c r="L114" s="226"/>
      <c r="M114" s="231"/>
      <c r="N114" s="231"/>
      <c r="O114" s="232"/>
      <c r="P114" s="231"/>
      <c r="Q114" s="229"/>
      <c r="R114" s="229"/>
    </row>
    <row r="115" spans="1:18" s="208" customFormat="1" ht="15.75" x14ac:dyDescent="0.25">
      <c r="A115" s="225"/>
      <c r="B115" s="226"/>
      <c r="C115" s="226"/>
      <c r="D115" s="227"/>
      <c r="E115" s="228"/>
      <c r="F115" s="229"/>
      <c r="G115" s="230"/>
      <c r="H115" s="230"/>
      <c r="I115" s="230"/>
      <c r="J115" s="230"/>
      <c r="K115" s="230"/>
      <c r="L115" s="226"/>
      <c r="M115" s="231"/>
      <c r="N115" s="231"/>
      <c r="O115" s="232"/>
      <c r="P115" s="231"/>
      <c r="Q115" s="229"/>
      <c r="R115" s="229"/>
    </row>
    <row r="116" spans="1:18" s="208" customFormat="1" ht="15.75" x14ac:dyDescent="0.25">
      <c r="A116" s="225"/>
      <c r="B116" s="226"/>
      <c r="C116" s="226"/>
      <c r="D116" s="227"/>
      <c r="E116" s="228"/>
      <c r="F116" s="229"/>
      <c r="G116" s="230"/>
      <c r="H116" s="230"/>
      <c r="I116" s="230"/>
      <c r="J116" s="230"/>
      <c r="K116" s="230"/>
      <c r="L116" s="226"/>
      <c r="M116" s="231"/>
      <c r="N116" s="231"/>
      <c r="O116" s="232"/>
      <c r="P116" s="231"/>
      <c r="Q116" s="229"/>
      <c r="R116" s="229"/>
    </row>
    <row r="117" spans="1:18" s="208" customFormat="1" ht="15.75" x14ac:dyDescent="0.25">
      <c r="A117" s="225"/>
      <c r="B117" s="226"/>
      <c r="C117" s="226"/>
      <c r="D117" s="227"/>
      <c r="E117" s="228"/>
      <c r="F117" s="229"/>
      <c r="G117" s="230"/>
      <c r="H117" s="230"/>
      <c r="I117" s="230"/>
      <c r="J117" s="230"/>
      <c r="K117" s="230"/>
      <c r="L117" s="226"/>
      <c r="M117" s="231"/>
      <c r="N117" s="231"/>
      <c r="O117" s="232"/>
      <c r="P117" s="231"/>
      <c r="Q117" s="229"/>
      <c r="R117" s="229"/>
    </row>
    <row r="118" spans="1:18" s="208" customFormat="1" ht="15.75" x14ac:dyDescent="0.25">
      <c r="A118" s="225"/>
      <c r="B118" s="226"/>
      <c r="C118" s="226"/>
      <c r="D118" s="227"/>
      <c r="E118" s="228"/>
      <c r="F118" s="229"/>
      <c r="G118" s="230"/>
      <c r="H118" s="230"/>
      <c r="I118" s="230"/>
      <c r="J118" s="230"/>
      <c r="K118" s="230"/>
      <c r="L118" s="226"/>
      <c r="M118" s="231"/>
      <c r="N118" s="231"/>
      <c r="O118" s="232"/>
      <c r="P118" s="231"/>
      <c r="Q118" s="229"/>
      <c r="R118" s="229"/>
    </row>
    <row r="119" spans="1:18" s="208" customFormat="1" ht="15.75" x14ac:dyDescent="0.25">
      <c r="A119" s="225"/>
      <c r="B119" s="226"/>
      <c r="C119" s="226"/>
      <c r="D119" s="227"/>
      <c r="E119" s="228"/>
      <c r="F119" s="229"/>
      <c r="G119" s="230"/>
      <c r="H119" s="230"/>
      <c r="I119" s="230"/>
      <c r="J119" s="230"/>
      <c r="K119" s="230"/>
      <c r="L119" s="226"/>
      <c r="M119" s="231"/>
      <c r="N119" s="231"/>
      <c r="O119" s="232"/>
      <c r="P119" s="231"/>
      <c r="Q119" s="229"/>
      <c r="R119" s="229"/>
    </row>
    <row r="120" spans="1:18" s="208" customFormat="1" ht="15.75" x14ac:dyDescent="0.25">
      <c r="A120" s="225"/>
      <c r="B120" s="226"/>
      <c r="C120" s="226"/>
      <c r="D120" s="227"/>
      <c r="E120" s="228"/>
      <c r="F120" s="229"/>
      <c r="G120" s="230"/>
      <c r="H120" s="230"/>
      <c r="I120" s="230"/>
      <c r="J120" s="230"/>
      <c r="K120" s="230"/>
      <c r="L120" s="226"/>
      <c r="M120" s="231"/>
      <c r="N120" s="231"/>
      <c r="O120" s="232"/>
      <c r="P120" s="231"/>
      <c r="Q120" s="229"/>
      <c r="R120" s="229"/>
    </row>
    <row r="121" spans="1:18" s="208" customFormat="1" ht="15.75" x14ac:dyDescent="0.25">
      <c r="A121" s="225"/>
      <c r="B121" s="226"/>
      <c r="C121" s="226"/>
      <c r="D121" s="227"/>
      <c r="E121" s="228"/>
      <c r="F121" s="229"/>
      <c r="G121" s="230"/>
      <c r="H121" s="230"/>
      <c r="I121" s="230"/>
      <c r="J121" s="230"/>
      <c r="K121" s="230"/>
      <c r="L121" s="226"/>
      <c r="M121" s="231"/>
      <c r="N121" s="231"/>
      <c r="O121" s="232"/>
      <c r="P121" s="231"/>
      <c r="Q121" s="229"/>
      <c r="R121" s="229"/>
    </row>
    <row r="122" spans="1:18" s="208" customFormat="1" ht="15.75" x14ac:dyDescent="0.25">
      <c r="A122" s="225"/>
      <c r="B122" s="226"/>
      <c r="C122" s="226"/>
      <c r="D122" s="227"/>
      <c r="E122" s="228"/>
      <c r="F122" s="229"/>
      <c r="G122" s="230"/>
      <c r="H122" s="230"/>
      <c r="I122" s="230"/>
      <c r="J122" s="230"/>
      <c r="K122" s="230"/>
      <c r="L122" s="226"/>
      <c r="M122" s="231"/>
      <c r="N122" s="231"/>
      <c r="O122" s="232"/>
      <c r="P122" s="231"/>
      <c r="Q122" s="229"/>
      <c r="R122" s="229"/>
    </row>
    <row r="123" spans="1:18" s="208" customFormat="1" ht="15.75" x14ac:dyDescent="0.25">
      <c r="A123" s="225"/>
      <c r="B123" s="226"/>
      <c r="C123" s="226"/>
      <c r="D123" s="227"/>
      <c r="E123" s="228"/>
      <c r="F123" s="229"/>
      <c r="G123" s="230"/>
      <c r="H123" s="230"/>
      <c r="I123" s="230"/>
      <c r="J123" s="230"/>
      <c r="K123" s="230"/>
      <c r="L123" s="226"/>
      <c r="M123" s="231"/>
      <c r="N123" s="231"/>
      <c r="O123" s="232"/>
      <c r="P123" s="231"/>
      <c r="Q123" s="229"/>
      <c r="R123" s="229"/>
    </row>
    <row r="124" spans="1:18" s="208" customFormat="1" ht="15.75" x14ac:dyDescent="0.25">
      <c r="A124" s="225"/>
      <c r="B124" s="226"/>
      <c r="C124" s="226"/>
      <c r="D124" s="227"/>
      <c r="E124" s="228"/>
      <c r="F124" s="229"/>
      <c r="G124" s="230"/>
      <c r="H124" s="230"/>
      <c r="I124" s="230"/>
      <c r="J124" s="230"/>
      <c r="K124" s="230"/>
      <c r="L124" s="226"/>
      <c r="M124" s="231"/>
      <c r="N124" s="231"/>
      <c r="O124" s="232"/>
      <c r="P124" s="231"/>
      <c r="Q124" s="229"/>
      <c r="R124" s="229"/>
    </row>
  </sheetData>
  <autoFilter ref="A6:R84">
    <filterColumn colId="5">
      <filters>
        <filter val="FHD"/>
        <filter val="FHO"/>
        <filter val="FHO-Pvt"/>
      </filters>
    </filterColumn>
    <filterColumn colId="8" showButton="0"/>
    <filterColumn colId="9" showButton="0"/>
  </autoFilter>
  <mergeCells count="2">
    <mergeCell ref="A3:Q4"/>
    <mergeCell ref="I6:K6"/>
  </mergeCells>
  <printOptions horizontalCentered="1" verticalCentered="1"/>
  <pageMargins left="0.19685039370078741" right="0.19685039370078741" top="0.23622047244094491" bottom="0.23622047244094491" header="0.31496062992125984" footer="0.31496062992125984"/>
  <pageSetup paperSize="9" scale="48" fitToHeight="2"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
  <sheetViews>
    <sheetView view="pageBreakPreview" topLeftCell="E28" zoomScale="115" zoomScaleSheetLayoutView="115" workbookViewId="0">
      <selection activeCell="A4" sqref="A4:K4"/>
    </sheetView>
  </sheetViews>
  <sheetFormatPr defaultRowHeight="14.25" x14ac:dyDescent="0.2"/>
  <cols>
    <col min="1" max="1" width="9.140625" style="62"/>
    <col min="2" max="2" width="50.28515625" style="62" customWidth="1"/>
    <col min="3" max="3" width="11.42578125" style="62" customWidth="1"/>
    <col min="4" max="4" width="13.42578125" style="62" customWidth="1"/>
    <col min="5" max="5" width="12.85546875" style="62" customWidth="1"/>
    <col min="6" max="6" width="11.85546875" style="62" customWidth="1"/>
    <col min="7" max="7" width="11.5703125" style="62" customWidth="1"/>
    <col min="8" max="8" width="11.85546875" style="62" customWidth="1"/>
    <col min="9" max="9" width="12.42578125" style="62" customWidth="1"/>
    <col min="10" max="10" width="15.42578125" style="62" customWidth="1"/>
    <col min="11" max="11" width="13.28515625" style="62" customWidth="1"/>
    <col min="12" max="257" width="9.140625" style="62"/>
    <col min="258" max="258" width="50.28515625" style="62" customWidth="1"/>
    <col min="259" max="259" width="11.42578125" style="62" customWidth="1"/>
    <col min="260" max="260" width="13.42578125" style="62" customWidth="1"/>
    <col min="261" max="261" width="12.85546875" style="62" customWidth="1"/>
    <col min="262" max="262" width="11.85546875" style="62" customWidth="1"/>
    <col min="263" max="263" width="11.5703125" style="62" customWidth="1"/>
    <col min="264" max="264" width="11.85546875" style="62" customWidth="1"/>
    <col min="265" max="265" width="12.42578125" style="62" customWidth="1"/>
    <col min="266" max="266" width="15.42578125" style="62" customWidth="1"/>
    <col min="267" max="267" width="13.28515625" style="62" customWidth="1"/>
    <col min="268" max="513" width="9.140625" style="62"/>
    <col min="514" max="514" width="50.28515625" style="62" customWidth="1"/>
    <col min="515" max="515" width="11.42578125" style="62" customWidth="1"/>
    <col min="516" max="516" width="13.42578125" style="62" customWidth="1"/>
    <col min="517" max="517" width="12.85546875" style="62" customWidth="1"/>
    <col min="518" max="518" width="11.85546875" style="62" customWidth="1"/>
    <col min="519" max="519" width="11.5703125" style="62" customWidth="1"/>
    <col min="520" max="520" width="11.85546875" style="62" customWidth="1"/>
    <col min="521" max="521" width="12.42578125" style="62" customWidth="1"/>
    <col min="522" max="522" width="15.42578125" style="62" customWidth="1"/>
    <col min="523" max="523" width="13.28515625" style="62" customWidth="1"/>
    <col min="524" max="769" width="9.140625" style="62"/>
    <col min="770" max="770" width="50.28515625" style="62" customWidth="1"/>
    <col min="771" max="771" width="11.42578125" style="62" customWidth="1"/>
    <col min="772" max="772" width="13.42578125" style="62" customWidth="1"/>
    <col min="773" max="773" width="12.85546875" style="62" customWidth="1"/>
    <col min="774" max="774" width="11.85546875" style="62" customWidth="1"/>
    <col min="775" max="775" width="11.5703125" style="62" customWidth="1"/>
    <col min="776" max="776" width="11.85546875" style="62" customWidth="1"/>
    <col min="777" max="777" width="12.42578125" style="62" customWidth="1"/>
    <col min="778" max="778" width="15.42578125" style="62" customWidth="1"/>
    <col min="779" max="779" width="13.28515625" style="62" customWidth="1"/>
    <col min="780" max="1025" width="9.140625" style="62"/>
    <col min="1026" max="1026" width="50.28515625" style="62" customWidth="1"/>
    <col min="1027" max="1027" width="11.42578125" style="62" customWidth="1"/>
    <col min="1028" max="1028" width="13.42578125" style="62" customWidth="1"/>
    <col min="1029" max="1029" width="12.85546875" style="62" customWidth="1"/>
    <col min="1030" max="1030" width="11.85546875" style="62" customWidth="1"/>
    <col min="1031" max="1031" width="11.5703125" style="62" customWidth="1"/>
    <col min="1032" max="1032" width="11.85546875" style="62" customWidth="1"/>
    <col min="1033" max="1033" width="12.42578125" style="62" customWidth="1"/>
    <col min="1034" max="1034" width="15.42578125" style="62" customWidth="1"/>
    <col min="1035" max="1035" width="13.28515625" style="62" customWidth="1"/>
    <col min="1036" max="1281" width="9.140625" style="62"/>
    <col min="1282" max="1282" width="50.28515625" style="62" customWidth="1"/>
    <col min="1283" max="1283" width="11.42578125" style="62" customWidth="1"/>
    <col min="1284" max="1284" width="13.42578125" style="62" customWidth="1"/>
    <col min="1285" max="1285" width="12.85546875" style="62" customWidth="1"/>
    <col min="1286" max="1286" width="11.85546875" style="62" customWidth="1"/>
    <col min="1287" max="1287" width="11.5703125" style="62" customWidth="1"/>
    <col min="1288" max="1288" width="11.85546875" style="62" customWidth="1"/>
    <col min="1289" max="1289" width="12.42578125" style="62" customWidth="1"/>
    <col min="1290" max="1290" width="15.42578125" style="62" customWidth="1"/>
    <col min="1291" max="1291" width="13.28515625" style="62" customWidth="1"/>
    <col min="1292" max="1537" width="9.140625" style="62"/>
    <col min="1538" max="1538" width="50.28515625" style="62" customWidth="1"/>
    <col min="1539" max="1539" width="11.42578125" style="62" customWidth="1"/>
    <col min="1540" max="1540" width="13.42578125" style="62" customWidth="1"/>
    <col min="1541" max="1541" width="12.85546875" style="62" customWidth="1"/>
    <col min="1542" max="1542" width="11.85546875" style="62" customWidth="1"/>
    <col min="1543" max="1543" width="11.5703125" style="62" customWidth="1"/>
    <col min="1544" max="1544" width="11.85546875" style="62" customWidth="1"/>
    <col min="1545" max="1545" width="12.42578125" style="62" customWidth="1"/>
    <col min="1546" max="1546" width="15.42578125" style="62" customWidth="1"/>
    <col min="1547" max="1547" width="13.28515625" style="62" customWidth="1"/>
    <col min="1548" max="1793" width="9.140625" style="62"/>
    <col min="1794" max="1794" width="50.28515625" style="62" customWidth="1"/>
    <col min="1795" max="1795" width="11.42578125" style="62" customWidth="1"/>
    <col min="1796" max="1796" width="13.42578125" style="62" customWidth="1"/>
    <col min="1797" max="1797" width="12.85546875" style="62" customWidth="1"/>
    <col min="1798" max="1798" width="11.85546875" style="62" customWidth="1"/>
    <col min="1799" max="1799" width="11.5703125" style="62" customWidth="1"/>
    <col min="1800" max="1800" width="11.85546875" style="62" customWidth="1"/>
    <col min="1801" max="1801" width="12.42578125" style="62" customWidth="1"/>
    <col min="1802" max="1802" width="15.42578125" style="62" customWidth="1"/>
    <col min="1803" max="1803" width="13.28515625" style="62" customWidth="1"/>
    <col min="1804" max="2049" width="9.140625" style="62"/>
    <col min="2050" max="2050" width="50.28515625" style="62" customWidth="1"/>
    <col min="2051" max="2051" width="11.42578125" style="62" customWidth="1"/>
    <col min="2052" max="2052" width="13.42578125" style="62" customWidth="1"/>
    <col min="2053" max="2053" width="12.85546875" style="62" customWidth="1"/>
    <col min="2054" max="2054" width="11.85546875" style="62" customWidth="1"/>
    <col min="2055" max="2055" width="11.5703125" style="62" customWidth="1"/>
    <col min="2056" max="2056" width="11.85546875" style="62" customWidth="1"/>
    <col min="2057" max="2057" width="12.42578125" style="62" customWidth="1"/>
    <col min="2058" max="2058" width="15.42578125" style="62" customWidth="1"/>
    <col min="2059" max="2059" width="13.28515625" style="62" customWidth="1"/>
    <col min="2060" max="2305" width="9.140625" style="62"/>
    <col min="2306" max="2306" width="50.28515625" style="62" customWidth="1"/>
    <col min="2307" max="2307" width="11.42578125" style="62" customWidth="1"/>
    <col min="2308" max="2308" width="13.42578125" style="62" customWidth="1"/>
    <col min="2309" max="2309" width="12.85546875" style="62" customWidth="1"/>
    <col min="2310" max="2310" width="11.85546875" style="62" customWidth="1"/>
    <col min="2311" max="2311" width="11.5703125" style="62" customWidth="1"/>
    <col min="2312" max="2312" width="11.85546875" style="62" customWidth="1"/>
    <col min="2313" max="2313" width="12.42578125" style="62" customWidth="1"/>
    <col min="2314" max="2314" width="15.42578125" style="62" customWidth="1"/>
    <col min="2315" max="2315" width="13.28515625" style="62" customWidth="1"/>
    <col min="2316" max="2561" width="9.140625" style="62"/>
    <col min="2562" max="2562" width="50.28515625" style="62" customWidth="1"/>
    <col min="2563" max="2563" width="11.42578125" style="62" customWidth="1"/>
    <col min="2564" max="2564" width="13.42578125" style="62" customWidth="1"/>
    <col min="2565" max="2565" width="12.85546875" style="62" customWidth="1"/>
    <col min="2566" max="2566" width="11.85546875" style="62" customWidth="1"/>
    <col min="2567" max="2567" width="11.5703125" style="62" customWidth="1"/>
    <col min="2568" max="2568" width="11.85546875" style="62" customWidth="1"/>
    <col min="2569" max="2569" width="12.42578125" style="62" customWidth="1"/>
    <col min="2570" max="2570" width="15.42578125" style="62" customWidth="1"/>
    <col min="2571" max="2571" width="13.28515625" style="62" customWidth="1"/>
    <col min="2572" max="2817" width="9.140625" style="62"/>
    <col min="2818" max="2818" width="50.28515625" style="62" customWidth="1"/>
    <col min="2819" max="2819" width="11.42578125" style="62" customWidth="1"/>
    <col min="2820" max="2820" width="13.42578125" style="62" customWidth="1"/>
    <col min="2821" max="2821" width="12.85546875" style="62" customWidth="1"/>
    <col min="2822" max="2822" width="11.85546875" style="62" customWidth="1"/>
    <col min="2823" max="2823" width="11.5703125" style="62" customWidth="1"/>
    <col min="2824" max="2824" width="11.85546875" style="62" customWidth="1"/>
    <col min="2825" max="2825" width="12.42578125" style="62" customWidth="1"/>
    <col min="2826" max="2826" width="15.42578125" style="62" customWidth="1"/>
    <col min="2827" max="2827" width="13.28515625" style="62" customWidth="1"/>
    <col min="2828" max="3073" width="9.140625" style="62"/>
    <col min="3074" max="3074" width="50.28515625" style="62" customWidth="1"/>
    <col min="3075" max="3075" width="11.42578125" style="62" customWidth="1"/>
    <col min="3076" max="3076" width="13.42578125" style="62" customWidth="1"/>
    <col min="3077" max="3077" width="12.85546875" style="62" customWidth="1"/>
    <col min="3078" max="3078" width="11.85546875" style="62" customWidth="1"/>
    <col min="3079" max="3079" width="11.5703125" style="62" customWidth="1"/>
    <col min="3080" max="3080" width="11.85546875" style="62" customWidth="1"/>
    <col min="3081" max="3081" width="12.42578125" style="62" customWidth="1"/>
    <col min="3082" max="3082" width="15.42578125" style="62" customWidth="1"/>
    <col min="3083" max="3083" width="13.28515625" style="62" customWidth="1"/>
    <col min="3084" max="3329" width="9.140625" style="62"/>
    <col min="3330" max="3330" width="50.28515625" style="62" customWidth="1"/>
    <col min="3331" max="3331" width="11.42578125" style="62" customWidth="1"/>
    <col min="3332" max="3332" width="13.42578125" style="62" customWidth="1"/>
    <col min="3333" max="3333" width="12.85546875" style="62" customWidth="1"/>
    <col min="3334" max="3334" width="11.85546875" style="62" customWidth="1"/>
    <col min="3335" max="3335" width="11.5703125" style="62" customWidth="1"/>
    <col min="3336" max="3336" width="11.85546875" style="62" customWidth="1"/>
    <col min="3337" max="3337" width="12.42578125" style="62" customWidth="1"/>
    <col min="3338" max="3338" width="15.42578125" style="62" customWidth="1"/>
    <col min="3339" max="3339" width="13.28515625" style="62" customWidth="1"/>
    <col min="3340" max="3585" width="9.140625" style="62"/>
    <col min="3586" max="3586" width="50.28515625" style="62" customWidth="1"/>
    <col min="3587" max="3587" width="11.42578125" style="62" customWidth="1"/>
    <col min="3588" max="3588" width="13.42578125" style="62" customWidth="1"/>
    <col min="3589" max="3589" width="12.85546875" style="62" customWidth="1"/>
    <col min="3590" max="3590" width="11.85546875" style="62" customWidth="1"/>
    <col min="3591" max="3591" width="11.5703125" style="62" customWidth="1"/>
    <col min="3592" max="3592" width="11.85546875" style="62" customWidth="1"/>
    <col min="3593" max="3593" width="12.42578125" style="62" customWidth="1"/>
    <col min="3594" max="3594" width="15.42578125" style="62" customWidth="1"/>
    <col min="3595" max="3595" width="13.28515625" style="62" customWidth="1"/>
    <col min="3596" max="3841" width="9.140625" style="62"/>
    <col min="3842" max="3842" width="50.28515625" style="62" customWidth="1"/>
    <col min="3843" max="3843" width="11.42578125" style="62" customWidth="1"/>
    <col min="3844" max="3844" width="13.42578125" style="62" customWidth="1"/>
    <col min="3845" max="3845" width="12.85546875" style="62" customWidth="1"/>
    <col min="3846" max="3846" width="11.85546875" style="62" customWidth="1"/>
    <col min="3847" max="3847" width="11.5703125" style="62" customWidth="1"/>
    <col min="3848" max="3848" width="11.85546875" style="62" customWidth="1"/>
    <col min="3849" max="3849" width="12.42578125" style="62" customWidth="1"/>
    <col min="3850" max="3850" width="15.42578125" style="62" customWidth="1"/>
    <col min="3851" max="3851" width="13.28515625" style="62" customWidth="1"/>
    <col min="3852" max="4097" width="9.140625" style="62"/>
    <col min="4098" max="4098" width="50.28515625" style="62" customWidth="1"/>
    <col min="4099" max="4099" width="11.42578125" style="62" customWidth="1"/>
    <col min="4100" max="4100" width="13.42578125" style="62" customWidth="1"/>
    <col min="4101" max="4101" width="12.85546875" style="62" customWidth="1"/>
    <col min="4102" max="4102" width="11.85546875" style="62" customWidth="1"/>
    <col min="4103" max="4103" width="11.5703125" style="62" customWidth="1"/>
    <col min="4104" max="4104" width="11.85546875" style="62" customWidth="1"/>
    <col min="4105" max="4105" width="12.42578125" style="62" customWidth="1"/>
    <col min="4106" max="4106" width="15.42578125" style="62" customWidth="1"/>
    <col min="4107" max="4107" width="13.28515625" style="62" customWidth="1"/>
    <col min="4108" max="4353" width="9.140625" style="62"/>
    <col min="4354" max="4354" width="50.28515625" style="62" customWidth="1"/>
    <col min="4355" max="4355" width="11.42578125" style="62" customWidth="1"/>
    <col min="4356" max="4356" width="13.42578125" style="62" customWidth="1"/>
    <col min="4357" max="4357" width="12.85546875" style="62" customWidth="1"/>
    <col min="4358" max="4358" width="11.85546875" style="62" customWidth="1"/>
    <col min="4359" max="4359" width="11.5703125" style="62" customWidth="1"/>
    <col min="4360" max="4360" width="11.85546875" style="62" customWidth="1"/>
    <col min="4361" max="4361" width="12.42578125" style="62" customWidth="1"/>
    <col min="4362" max="4362" width="15.42578125" style="62" customWidth="1"/>
    <col min="4363" max="4363" width="13.28515625" style="62" customWidth="1"/>
    <col min="4364" max="4609" width="9.140625" style="62"/>
    <col min="4610" max="4610" width="50.28515625" style="62" customWidth="1"/>
    <col min="4611" max="4611" width="11.42578125" style="62" customWidth="1"/>
    <col min="4612" max="4612" width="13.42578125" style="62" customWidth="1"/>
    <col min="4613" max="4613" width="12.85546875" style="62" customWidth="1"/>
    <col min="4614" max="4614" width="11.85546875" style="62" customWidth="1"/>
    <col min="4615" max="4615" width="11.5703125" style="62" customWidth="1"/>
    <col min="4616" max="4616" width="11.85546875" style="62" customWidth="1"/>
    <col min="4617" max="4617" width="12.42578125" style="62" customWidth="1"/>
    <col min="4618" max="4618" width="15.42578125" style="62" customWidth="1"/>
    <col min="4619" max="4619" width="13.28515625" style="62" customWidth="1"/>
    <col min="4620" max="4865" width="9.140625" style="62"/>
    <col min="4866" max="4866" width="50.28515625" style="62" customWidth="1"/>
    <col min="4867" max="4867" width="11.42578125" style="62" customWidth="1"/>
    <col min="4868" max="4868" width="13.42578125" style="62" customWidth="1"/>
    <col min="4869" max="4869" width="12.85546875" style="62" customWidth="1"/>
    <col min="4870" max="4870" width="11.85546875" style="62" customWidth="1"/>
    <col min="4871" max="4871" width="11.5703125" style="62" customWidth="1"/>
    <col min="4872" max="4872" width="11.85546875" style="62" customWidth="1"/>
    <col min="4873" max="4873" width="12.42578125" style="62" customWidth="1"/>
    <col min="4874" max="4874" width="15.42578125" style="62" customWidth="1"/>
    <col min="4875" max="4875" width="13.28515625" style="62" customWidth="1"/>
    <col min="4876" max="5121" width="9.140625" style="62"/>
    <col min="5122" max="5122" width="50.28515625" style="62" customWidth="1"/>
    <col min="5123" max="5123" width="11.42578125" style="62" customWidth="1"/>
    <col min="5124" max="5124" width="13.42578125" style="62" customWidth="1"/>
    <col min="5125" max="5125" width="12.85546875" style="62" customWidth="1"/>
    <col min="5126" max="5126" width="11.85546875" style="62" customWidth="1"/>
    <col min="5127" max="5127" width="11.5703125" style="62" customWidth="1"/>
    <col min="5128" max="5128" width="11.85546875" style="62" customWidth="1"/>
    <col min="5129" max="5129" width="12.42578125" style="62" customWidth="1"/>
    <col min="5130" max="5130" width="15.42578125" style="62" customWidth="1"/>
    <col min="5131" max="5131" width="13.28515625" style="62" customWidth="1"/>
    <col min="5132" max="5377" width="9.140625" style="62"/>
    <col min="5378" max="5378" width="50.28515625" style="62" customWidth="1"/>
    <col min="5379" max="5379" width="11.42578125" style="62" customWidth="1"/>
    <col min="5380" max="5380" width="13.42578125" style="62" customWidth="1"/>
    <col min="5381" max="5381" width="12.85546875" style="62" customWidth="1"/>
    <col min="5382" max="5382" width="11.85546875" style="62" customWidth="1"/>
    <col min="5383" max="5383" width="11.5703125" style="62" customWidth="1"/>
    <col min="5384" max="5384" width="11.85546875" style="62" customWidth="1"/>
    <col min="5385" max="5385" width="12.42578125" style="62" customWidth="1"/>
    <col min="5386" max="5386" width="15.42578125" style="62" customWidth="1"/>
    <col min="5387" max="5387" width="13.28515625" style="62" customWidth="1"/>
    <col min="5388" max="5633" width="9.140625" style="62"/>
    <col min="5634" max="5634" width="50.28515625" style="62" customWidth="1"/>
    <col min="5635" max="5635" width="11.42578125" style="62" customWidth="1"/>
    <col min="5636" max="5636" width="13.42578125" style="62" customWidth="1"/>
    <col min="5637" max="5637" width="12.85546875" style="62" customWidth="1"/>
    <col min="5638" max="5638" width="11.85546875" style="62" customWidth="1"/>
    <col min="5639" max="5639" width="11.5703125" style="62" customWidth="1"/>
    <col min="5640" max="5640" width="11.85546875" style="62" customWidth="1"/>
    <col min="5641" max="5641" width="12.42578125" style="62" customWidth="1"/>
    <col min="5642" max="5642" width="15.42578125" style="62" customWidth="1"/>
    <col min="5643" max="5643" width="13.28515625" style="62" customWidth="1"/>
    <col min="5644" max="5889" width="9.140625" style="62"/>
    <col min="5890" max="5890" width="50.28515625" style="62" customWidth="1"/>
    <col min="5891" max="5891" width="11.42578125" style="62" customWidth="1"/>
    <col min="5892" max="5892" width="13.42578125" style="62" customWidth="1"/>
    <col min="5893" max="5893" width="12.85546875" style="62" customWidth="1"/>
    <col min="5894" max="5894" width="11.85546875" style="62" customWidth="1"/>
    <col min="5895" max="5895" width="11.5703125" style="62" customWidth="1"/>
    <col min="5896" max="5896" width="11.85546875" style="62" customWidth="1"/>
    <col min="5897" max="5897" width="12.42578125" style="62" customWidth="1"/>
    <col min="5898" max="5898" width="15.42578125" style="62" customWidth="1"/>
    <col min="5899" max="5899" width="13.28515625" style="62" customWidth="1"/>
    <col min="5900" max="6145" width="9.140625" style="62"/>
    <col min="6146" max="6146" width="50.28515625" style="62" customWidth="1"/>
    <col min="6147" max="6147" width="11.42578125" style="62" customWidth="1"/>
    <col min="6148" max="6148" width="13.42578125" style="62" customWidth="1"/>
    <col min="6149" max="6149" width="12.85546875" style="62" customWidth="1"/>
    <col min="6150" max="6150" width="11.85546875" style="62" customWidth="1"/>
    <col min="6151" max="6151" width="11.5703125" style="62" customWidth="1"/>
    <col min="6152" max="6152" width="11.85546875" style="62" customWidth="1"/>
    <col min="6153" max="6153" width="12.42578125" style="62" customWidth="1"/>
    <col min="6154" max="6154" width="15.42578125" style="62" customWidth="1"/>
    <col min="6155" max="6155" width="13.28515625" style="62" customWidth="1"/>
    <col min="6156" max="6401" width="9.140625" style="62"/>
    <col min="6402" max="6402" width="50.28515625" style="62" customWidth="1"/>
    <col min="6403" max="6403" width="11.42578125" style="62" customWidth="1"/>
    <col min="6404" max="6404" width="13.42578125" style="62" customWidth="1"/>
    <col min="6405" max="6405" width="12.85546875" style="62" customWidth="1"/>
    <col min="6406" max="6406" width="11.85546875" style="62" customWidth="1"/>
    <col min="6407" max="6407" width="11.5703125" style="62" customWidth="1"/>
    <col min="6408" max="6408" width="11.85546875" style="62" customWidth="1"/>
    <col min="6409" max="6409" width="12.42578125" style="62" customWidth="1"/>
    <col min="6410" max="6410" width="15.42578125" style="62" customWidth="1"/>
    <col min="6411" max="6411" width="13.28515625" style="62" customWidth="1"/>
    <col min="6412" max="6657" width="9.140625" style="62"/>
    <col min="6658" max="6658" width="50.28515625" style="62" customWidth="1"/>
    <col min="6659" max="6659" width="11.42578125" style="62" customWidth="1"/>
    <col min="6660" max="6660" width="13.42578125" style="62" customWidth="1"/>
    <col min="6661" max="6661" width="12.85546875" style="62" customWidth="1"/>
    <col min="6662" max="6662" width="11.85546875" style="62" customWidth="1"/>
    <col min="6663" max="6663" width="11.5703125" style="62" customWidth="1"/>
    <col min="6664" max="6664" width="11.85546875" style="62" customWidth="1"/>
    <col min="6665" max="6665" width="12.42578125" style="62" customWidth="1"/>
    <col min="6666" max="6666" width="15.42578125" style="62" customWidth="1"/>
    <col min="6667" max="6667" width="13.28515625" style="62" customWidth="1"/>
    <col min="6668" max="6913" width="9.140625" style="62"/>
    <col min="6914" max="6914" width="50.28515625" style="62" customWidth="1"/>
    <col min="6915" max="6915" width="11.42578125" style="62" customWidth="1"/>
    <col min="6916" max="6916" width="13.42578125" style="62" customWidth="1"/>
    <col min="6917" max="6917" width="12.85546875" style="62" customWidth="1"/>
    <col min="6918" max="6918" width="11.85546875" style="62" customWidth="1"/>
    <col min="6919" max="6919" width="11.5703125" style="62" customWidth="1"/>
    <col min="6920" max="6920" width="11.85546875" style="62" customWidth="1"/>
    <col min="6921" max="6921" width="12.42578125" style="62" customWidth="1"/>
    <col min="6922" max="6922" width="15.42578125" style="62" customWidth="1"/>
    <col min="6923" max="6923" width="13.28515625" style="62" customWidth="1"/>
    <col min="6924" max="7169" width="9.140625" style="62"/>
    <col min="7170" max="7170" width="50.28515625" style="62" customWidth="1"/>
    <col min="7171" max="7171" width="11.42578125" style="62" customWidth="1"/>
    <col min="7172" max="7172" width="13.42578125" style="62" customWidth="1"/>
    <col min="7173" max="7173" width="12.85546875" style="62" customWidth="1"/>
    <col min="7174" max="7174" width="11.85546875" style="62" customWidth="1"/>
    <col min="7175" max="7175" width="11.5703125" style="62" customWidth="1"/>
    <col min="7176" max="7176" width="11.85546875" style="62" customWidth="1"/>
    <col min="7177" max="7177" width="12.42578125" style="62" customWidth="1"/>
    <col min="7178" max="7178" width="15.42578125" style="62" customWidth="1"/>
    <col min="7179" max="7179" width="13.28515625" style="62" customWidth="1"/>
    <col min="7180" max="7425" width="9.140625" style="62"/>
    <col min="7426" max="7426" width="50.28515625" style="62" customWidth="1"/>
    <col min="7427" max="7427" width="11.42578125" style="62" customWidth="1"/>
    <col min="7428" max="7428" width="13.42578125" style="62" customWidth="1"/>
    <col min="7429" max="7429" width="12.85546875" style="62" customWidth="1"/>
    <col min="7430" max="7430" width="11.85546875" style="62" customWidth="1"/>
    <col min="7431" max="7431" width="11.5703125" style="62" customWidth="1"/>
    <col min="7432" max="7432" width="11.85546875" style="62" customWidth="1"/>
    <col min="7433" max="7433" width="12.42578125" style="62" customWidth="1"/>
    <col min="7434" max="7434" width="15.42578125" style="62" customWidth="1"/>
    <col min="7435" max="7435" width="13.28515625" style="62" customWidth="1"/>
    <col min="7436" max="7681" width="9.140625" style="62"/>
    <col min="7682" max="7682" width="50.28515625" style="62" customWidth="1"/>
    <col min="7683" max="7683" width="11.42578125" style="62" customWidth="1"/>
    <col min="7684" max="7684" width="13.42578125" style="62" customWidth="1"/>
    <col min="7685" max="7685" width="12.85546875" style="62" customWidth="1"/>
    <col min="7686" max="7686" width="11.85546875" style="62" customWidth="1"/>
    <col min="7687" max="7687" width="11.5703125" style="62" customWidth="1"/>
    <col min="7688" max="7688" width="11.85546875" style="62" customWidth="1"/>
    <col min="7689" max="7689" width="12.42578125" style="62" customWidth="1"/>
    <col min="7690" max="7690" width="15.42578125" style="62" customWidth="1"/>
    <col min="7691" max="7691" width="13.28515625" style="62" customWidth="1"/>
    <col min="7692" max="7937" width="9.140625" style="62"/>
    <col min="7938" max="7938" width="50.28515625" style="62" customWidth="1"/>
    <col min="7939" max="7939" width="11.42578125" style="62" customWidth="1"/>
    <col min="7940" max="7940" width="13.42578125" style="62" customWidth="1"/>
    <col min="7941" max="7941" width="12.85546875" style="62" customWidth="1"/>
    <col min="7942" max="7942" width="11.85546875" style="62" customWidth="1"/>
    <col min="7943" max="7943" width="11.5703125" style="62" customWidth="1"/>
    <col min="7944" max="7944" width="11.85546875" style="62" customWidth="1"/>
    <col min="7945" max="7945" width="12.42578125" style="62" customWidth="1"/>
    <col min="7946" max="7946" width="15.42578125" style="62" customWidth="1"/>
    <col min="7947" max="7947" width="13.28515625" style="62" customWidth="1"/>
    <col min="7948" max="8193" width="9.140625" style="62"/>
    <col min="8194" max="8194" width="50.28515625" style="62" customWidth="1"/>
    <col min="8195" max="8195" width="11.42578125" style="62" customWidth="1"/>
    <col min="8196" max="8196" width="13.42578125" style="62" customWidth="1"/>
    <col min="8197" max="8197" width="12.85546875" style="62" customWidth="1"/>
    <col min="8198" max="8198" width="11.85546875" style="62" customWidth="1"/>
    <col min="8199" max="8199" width="11.5703125" style="62" customWidth="1"/>
    <col min="8200" max="8200" width="11.85546875" style="62" customWidth="1"/>
    <col min="8201" max="8201" width="12.42578125" style="62" customWidth="1"/>
    <col min="8202" max="8202" width="15.42578125" style="62" customWidth="1"/>
    <col min="8203" max="8203" width="13.28515625" style="62" customWidth="1"/>
    <col min="8204" max="8449" width="9.140625" style="62"/>
    <col min="8450" max="8450" width="50.28515625" style="62" customWidth="1"/>
    <col min="8451" max="8451" width="11.42578125" style="62" customWidth="1"/>
    <col min="8452" max="8452" width="13.42578125" style="62" customWidth="1"/>
    <col min="8453" max="8453" width="12.85546875" style="62" customWidth="1"/>
    <col min="8454" max="8454" width="11.85546875" style="62" customWidth="1"/>
    <col min="8455" max="8455" width="11.5703125" style="62" customWidth="1"/>
    <col min="8456" max="8456" width="11.85546875" style="62" customWidth="1"/>
    <col min="8457" max="8457" width="12.42578125" style="62" customWidth="1"/>
    <col min="8458" max="8458" width="15.42578125" style="62" customWidth="1"/>
    <col min="8459" max="8459" width="13.28515625" style="62" customWidth="1"/>
    <col min="8460" max="8705" width="9.140625" style="62"/>
    <col min="8706" max="8706" width="50.28515625" style="62" customWidth="1"/>
    <col min="8707" max="8707" width="11.42578125" style="62" customWidth="1"/>
    <col min="8708" max="8708" width="13.42578125" style="62" customWidth="1"/>
    <col min="8709" max="8709" width="12.85546875" style="62" customWidth="1"/>
    <col min="8710" max="8710" width="11.85546875" style="62" customWidth="1"/>
    <col min="8711" max="8711" width="11.5703125" style="62" customWidth="1"/>
    <col min="8712" max="8712" width="11.85546875" style="62" customWidth="1"/>
    <col min="8713" max="8713" width="12.42578125" style="62" customWidth="1"/>
    <col min="8714" max="8714" width="15.42578125" style="62" customWidth="1"/>
    <col min="8715" max="8715" width="13.28515625" style="62" customWidth="1"/>
    <col min="8716" max="8961" width="9.140625" style="62"/>
    <col min="8962" max="8962" width="50.28515625" style="62" customWidth="1"/>
    <col min="8963" max="8963" width="11.42578125" style="62" customWidth="1"/>
    <col min="8964" max="8964" width="13.42578125" style="62" customWidth="1"/>
    <col min="8965" max="8965" width="12.85546875" style="62" customWidth="1"/>
    <col min="8966" max="8966" width="11.85546875" style="62" customWidth="1"/>
    <col min="8967" max="8967" width="11.5703125" style="62" customWidth="1"/>
    <col min="8968" max="8968" width="11.85546875" style="62" customWidth="1"/>
    <col min="8969" max="8969" width="12.42578125" style="62" customWidth="1"/>
    <col min="8970" max="8970" width="15.42578125" style="62" customWidth="1"/>
    <col min="8971" max="8971" width="13.28515625" style="62" customWidth="1"/>
    <col min="8972" max="9217" width="9.140625" style="62"/>
    <col min="9218" max="9218" width="50.28515625" style="62" customWidth="1"/>
    <col min="9219" max="9219" width="11.42578125" style="62" customWidth="1"/>
    <col min="9220" max="9220" width="13.42578125" style="62" customWidth="1"/>
    <col min="9221" max="9221" width="12.85546875" style="62" customWidth="1"/>
    <col min="9222" max="9222" width="11.85546875" style="62" customWidth="1"/>
    <col min="9223" max="9223" width="11.5703125" style="62" customWidth="1"/>
    <col min="9224" max="9224" width="11.85546875" style="62" customWidth="1"/>
    <col min="9225" max="9225" width="12.42578125" style="62" customWidth="1"/>
    <col min="9226" max="9226" width="15.42578125" style="62" customWidth="1"/>
    <col min="9227" max="9227" width="13.28515625" style="62" customWidth="1"/>
    <col min="9228" max="9473" width="9.140625" style="62"/>
    <col min="9474" max="9474" width="50.28515625" style="62" customWidth="1"/>
    <col min="9475" max="9475" width="11.42578125" style="62" customWidth="1"/>
    <col min="9476" max="9476" width="13.42578125" style="62" customWidth="1"/>
    <col min="9477" max="9477" width="12.85546875" style="62" customWidth="1"/>
    <col min="9478" max="9478" width="11.85546875" style="62" customWidth="1"/>
    <col min="9479" max="9479" width="11.5703125" style="62" customWidth="1"/>
    <col min="9480" max="9480" width="11.85546875" style="62" customWidth="1"/>
    <col min="9481" max="9481" width="12.42578125" style="62" customWidth="1"/>
    <col min="9482" max="9482" width="15.42578125" style="62" customWidth="1"/>
    <col min="9483" max="9483" width="13.28515625" style="62" customWidth="1"/>
    <col min="9484" max="9729" width="9.140625" style="62"/>
    <col min="9730" max="9730" width="50.28515625" style="62" customWidth="1"/>
    <col min="9731" max="9731" width="11.42578125" style="62" customWidth="1"/>
    <col min="9732" max="9732" width="13.42578125" style="62" customWidth="1"/>
    <col min="9733" max="9733" width="12.85546875" style="62" customWidth="1"/>
    <col min="9734" max="9734" width="11.85546875" style="62" customWidth="1"/>
    <col min="9735" max="9735" width="11.5703125" style="62" customWidth="1"/>
    <col min="9736" max="9736" width="11.85546875" style="62" customWidth="1"/>
    <col min="9737" max="9737" width="12.42578125" style="62" customWidth="1"/>
    <col min="9738" max="9738" width="15.42578125" style="62" customWidth="1"/>
    <col min="9739" max="9739" width="13.28515625" style="62" customWidth="1"/>
    <col min="9740" max="9985" width="9.140625" style="62"/>
    <col min="9986" max="9986" width="50.28515625" style="62" customWidth="1"/>
    <col min="9987" max="9987" width="11.42578125" style="62" customWidth="1"/>
    <col min="9988" max="9988" width="13.42578125" style="62" customWidth="1"/>
    <col min="9989" max="9989" width="12.85546875" style="62" customWidth="1"/>
    <col min="9990" max="9990" width="11.85546875" style="62" customWidth="1"/>
    <col min="9991" max="9991" width="11.5703125" style="62" customWidth="1"/>
    <col min="9992" max="9992" width="11.85546875" style="62" customWidth="1"/>
    <col min="9993" max="9993" width="12.42578125" style="62" customWidth="1"/>
    <col min="9994" max="9994" width="15.42578125" style="62" customWidth="1"/>
    <col min="9995" max="9995" width="13.28515625" style="62" customWidth="1"/>
    <col min="9996" max="10241" width="9.140625" style="62"/>
    <col min="10242" max="10242" width="50.28515625" style="62" customWidth="1"/>
    <col min="10243" max="10243" width="11.42578125" style="62" customWidth="1"/>
    <col min="10244" max="10244" width="13.42578125" style="62" customWidth="1"/>
    <col min="10245" max="10245" width="12.85546875" style="62" customWidth="1"/>
    <col min="10246" max="10246" width="11.85546875" style="62" customWidth="1"/>
    <col min="10247" max="10247" width="11.5703125" style="62" customWidth="1"/>
    <col min="10248" max="10248" width="11.85546875" style="62" customWidth="1"/>
    <col min="10249" max="10249" width="12.42578125" style="62" customWidth="1"/>
    <col min="10250" max="10250" width="15.42578125" style="62" customWidth="1"/>
    <col min="10251" max="10251" width="13.28515625" style="62" customWidth="1"/>
    <col min="10252" max="10497" width="9.140625" style="62"/>
    <col min="10498" max="10498" width="50.28515625" style="62" customWidth="1"/>
    <col min="10499" max="10499" width="11.42578125" style="62" customWidth="1"/>
    <col min="10500" max="10500" width="13.42578125" style="62" customWidth="1"/>
    <col min="10501" max="10501" width="12.85546875" style="62" customWidth="1"/>
    <col min="10502" max="10502" width="11.85546875" style="62" customWidth="1"/>
    <col min="10503" max="10503" width="11.5703125" style="62" customWidth="1"/>
    <col min="10504" max="10504" width="11.85546875" style="62" customWidth="1"/>
    <col min="10505" max="10505" width="12.42578125" style="62" customWidth="1"/>
    <col min="10506" max="10506" width="15.42578125" style="62" customWidth="1"/>
    <col min="10507" max="10507" width="13.28515625" style="62" customWidth="1"/>
    <col min="10508" max="10753" width="9.140625" style="62"/>
    <col min="10754" max="10754" width="50.28515625" style="62" customWidth="1"/>
    <col min="10755" max="10755" width="11.42578125" style="62" customWidth="1"/>
    <col min="10756" max="10756" width="13.42578125" style="62" customWidth="1"/>
    <col min="10757" max="10757" width="12.85546875" style="62" customWidth="1"/>
    <col min="10758" max="10758" width="11.85546875" style="62" customWidth="1"/>
    <col min="10759" max="10759" width="11.5703125" style="62" customWidth="1"/>
    <col min="10760" max="10760" width="11.85546875" style="62" customWidth="1"/>
    <col min="10761" max="10761" width="12.42578125" style="62" customWidth="1"/>
    <col min="10762" max="10762" width="15.42578125" style="62" customWidth="1"/>
    <col min="10763" max="10763" width="13.28515625" style="62" customWidth="1"/>
    <col min="10764" max="11009" width="9.140625" style="62"/>
    <col min="11010" max="11010" width="50.28515625" style="62" customWidth="1"/>
    <col min="11011" max="11011" width="11.42578125" style="62" customWidth="1"/>
    <col min="11012" max="11012" width="13.42578125" style="62" customWidth="1"/>
    <col min="11013" max="11013" width="12.85546875" style="62" customWidth="1"/>
    <col min="11014" max="11014" width="11.85546875" style="62" customWidth="1"/>
    <col min="11015" max="11015" width="11.5703125" style="62" customWidth="1"/>
    <col min="11016" max="11016" width="11.85546875" style="62" customWidth="1"/>
    <col min="11017" max="11017" width="12.42578125" style="62" customWidth="1"/>
    <col min="11018" max="11018" width="15.42578125" style="62" customWidth="1"/>
    <col min="11019" max="11019" width="13.28515625" style="62" customWidth="1"/>
    <col min="11020" max="11265" width="9.140625" style="62"/>
    <col min="11266" max="11266" width="50.28515625" style="62" customWidth="1"/>
    <col min="11267" max="11267" width="11.42578125" style="62" customWidth="1"/>
    <col min="11268" max="11268" width="13.42578125" style="62" customWidth="1"/>
    <col min="11269" max="11269" width="12.85546875" style="62" customWidth="1"/>
    <col min="11270" max="11270" width="11.85546875" style="62" customWidth="1"/>
    <col min="11271" max="11271" width="11.5703125" style="62" customWidth="1"/>
    <col min="11272" max="11272" width="11.85546875" style="62" customWidth="1"/>
    <col min="11273" max="11273" width="12.42578125" style="62" customWidth="1"/>
    <col min="11274" max="11274" width="15.42578125" style="62" customWidth="1"/>
    <col min="11275" max="11275" width="13.28515625" style="62" customWidth="1"/>
    <col min="11276" max="11521" width="9.140625" style="62"/>
    <col min="11522" max="11522" width="50.28515625" style="62" customWidth="1"/>
    <col min="11523" max="11523" width="11.42578125" style="62" customWidth="1"/>
    <col min="11524" max="11524" width="13.42578125" style="62" customWidth="1"/>
    <col min="11525" max="11525" width="12.85546875" style="62" customWidth="1"/>
    <col min="11526" max="11526" width="11.85546875" style="62" customWidth="1"/>
    <col min="11527" max="11527" width="11.5703125" style="62" customWidth="1"/>
    <col min="11528" max="11528" width="11.85546875" style="62" customWidth="1"/>
    <col min="11529" max="11529" width="12.42578125" style="62" customWidth="1"/>
    <col min="11530" max="11530" width="15.42578125" style="62" customWidth="1"/>
    <col min="11531" max="11531" width="13.28515625" style="62" customWidth="1"/>
    <col min="11532" max="11777" width="9.140625" style="62"/>
    <col min="11778" max="11778" width="50.28515625" style="62" customWidth="1"/>
    <col min="11779" max="11779" width="11.42578125" style="62" customWidth="1"/>
    <col min="11780" max="11780" width="13.42578125" style="62" customWidth="1"/>
    <col min="11781" max="11781" width="12.85546875" style="62" customWidth="1"/>
    <col min="11782" max="11782" width="11.85546875" style="62" customWidth="1"/>
    <col min="11783" max="11783" width="11.5703125" style="62" customWidth="1"/>
    <col min="11784" max="11784" width="11.85546875" style="62" customWidth="1"/>
    <col min="11785" max="11785" width="12.42578125" style="62" customWidth="1"/>
    <col min="11786" max="11786" width="15.42578125" style="62" customWidth="1"/>
    <col min="11787" max="11787" width="13.28515625" style="62" customWidth="1"/>
    <col min="11788" max="12033" width="9.140625" style="62"/>
    <col min="12034" max="12034" width="50.28515625" style="62" customWidth="1"/>
    <col min="12035" max="12035" width="11.42578125" style="62" customWidth="1"/>
    <col min="12036" max="12036" width="13.42578125" style="62" customWidth="1"/>
    <col min="12037" max="12037" width="12.85546875" style="62" customWidth="1"/>
    <col min="12038" max="12038" width="11.85546875" style="62" customWidth="1"/>
    <col min="12039" max="12039" width="11.5703125" style="62" customWidth="1"/>
    <col min="12040" max="12040" width="11.85546875" style="62" customWidth="1"/>
    <col min="12041" max="12041" width="12.42578125" style="62" customWidth="1"/>
    <col min="12042" max="12042" width="15.42578125" style="62" customWidth="1"/>
    <col min="12043" max="12043" width="13.28515625" style="62" customWidth="1"/>
    <col min="12044" max="12289" width="9.140625" style="62"/>
    <col min="12290" max="12290" width="50.28515625" style="62" customWidth="1"/>
    <col min="12291" max="12291" width="11.42578125" style="62" customWidth="1"/>
    <col min="12292" max="12292" width="13.42578125" style="62" customWidth="1"/>
    <col min="12293" max="12293" width="12.85546875" style="62" customWidth="1"/>
    <col min="12294" max="12294" width="11.85546875" style="62" customWidth="1"/>
    <col min="12295" max="12295" width="11.5703125" style="62" customWidth="1"/>
    <col min="12296" max="12296" width="11.85546875" style="62" customWidth="1"/>
    <col min="12297" max="12297" width="12.42578125" style="62" customWidth="1"/>
    <col min="12298" max="12298" width="15.42578125" style="62" customWidth="1"/>
    <col min="12299" max="12299" width="13.28515625" style="62" customWidth="1"/>
    <col min="12300" max="12545" width="9.140625" style="62"/>
    <col min="12546" max="12546" width="50.28515625" style="62" customWidth="1"/>
    <col min="12547" max="12547" width="11.42578125" style="62" customWidth="1"/>
    <col min="12548" max="12548" width="13.42578125" style="62" customWidth="1"/>
    <col min="12549" max="12549" width="12.85546875" style="62" customWidth="1"/>
    <col min="12550" max="12550" width="11.85546875" style="62" customWidth="1"/>
    <col min="12551" max="12551" width="11.5703125" style="62" customWidth="1"/>
    <col min="12552" max="12552" width="11.85546875" style="62" customWidth="1"/>
    <col min="12553" max="12553" width="12.42578125" style="62" customWidth="1"/>
    <col min="12554" max="12554" width="15.42578125" style="62" customWidth="1"/>
    <col min="12555" max="12555" width="13.28515625" style="62" customWidth="1"/>
    <col min="12556" max="12801" width="9.140625" style="62"/>
    <col min="12802" max="12802" width="50.28515625" style="62" customWidth="1"/>
    <col min="12803" max="12803" width="11.42578125" style="62" customWidth="1"/>
    <col min="12804" max="12804" width="13.42578125" style="62" customWidth="1"/>
    <col min="12805" max="12805" width="12.85546875" style="62" customWidth="1"/>
    <col min="12806" max="12806" width="11.85546875" style="62" customWidth="1"/>
    <col min="12807" max="12807" width="11.5703125" style="62" customWidth="1"/>
    <col min="12808" max="12808" width="11.85546875" style="62" customWidth="1"/>
    <col min="12809" max="12809" width="12.42578125" style="62" customWidth="1"/>
    <col min="12810" max="12810" width="15.42578125" style="62" customWidth="1"/>
    <col min="12811" max="12811" width="13.28515625" style="62" customWidth="1"/>
    <col min="12812" max="13057" width="9.140625" style="62"/>
    <col min="13058" max="13058" width="50.28515625" style="62" customWidth="1"/>
    <col min="13059" max="13059" width="11.42578125" style="62" customWidth="1"/>
    <col min="13060" max="13060" width="13.42578125" style="62" customWidth="1"/>
    <col min="13061" max="13061" width="12.85546875" style="62" customWidth="1"/>
    <col min="13062" max="13062" width="11.85546875" style="62" customWidth="1"/>
    <col min="13063" max="13063" width="11.5703125" style="62" customWidth="1"/>
    <col min="13064" max="13064" width="11.85546875" style="62" customWidth="1"/>
    <col min="13065" max="13065" width="12.42578125" style="62" customWidth="1"/>
    <col min="13066" max="13066" width="15.42578125" style="62" customWidth="1"/>
    <col min="13067" max="13067" width="13.28515625" style="62" customWidth="1"/>
    <col min="13068" max="13313" width="9.140625" style="62"/>
    <col min="13314" max="13314" width="50.28515625" style="62" customWidth="1"/>
    <col min="13315" max="13315" width="11.42578125" style="62" customWidth="1"/>
    <col min="13316" max="13316" width="13.42578125" style="62" customWidth="1"/>
    <col min="13317" max="13317" width="12.85546875" style="62" customWidth="1"/>
    <col min="13318" max="13318" width="11.85546875" style="62" customWidth="1"/>
    <col min="13319" max="13319" width="11.5703125" style="62" customWidth="1"/>
    <col min="13320" max="13320" width="11.85546875" style="62" customWidth="1"/>
    <col min="13321" max="13321" width="12.42578125" style="62" customWidth="1"/>
    <col min="13322" max="13322" width="15.42578125" style="62" customWidth="1"/>
    <col min="13323" max="13323" width="13.28515625" style="62" customWidth="1"/>
    <col min="13324" max="13569" width="9.140625" style="62"/>
    <col min="13570" max="13570" width="50.28515625" style="62" customWidth="1"/>
    <col min="13571" max="13571" width="11.42578125" style="62" customWidth="1"/>
    <col min="13572" max="13572" width="13.42578125" style="62" customWidth="1"/>
    <col min="13573" max="13573" width="12.85546875" style="62" customWidth="1"/>
    <col min="13574" max="13574" width="11.85546875" style="62" customWidth="1"/>
    <col min="13575" max="13575" width="11.5703125" style="62" customWidth="1"/>
    <col min="13576" max="13576" width="11.85546875" style="62" customWidth="1"/>
    <col min="13577" max="13577" width="12.42578125" style="62" customWidth="1"/>
    <col min="13578" max="13578" width="15.42578125" style="62" customWidth="1"/>
    <col min="13579" max="13579" width="13.28515625" style="62" customWidth="1"/>
    <col min="13580" max="13825" width="9.140625" style="62"/>
    <col min="13826" max="13826" width="50.28515625" style="62" customWidth="1"/>
    <col min="13827" max="13827" width="11.42578125" style="62" customWidth="1"/>
    <col min="13828" max="13828" width="13.42578125" style="62" customWidth="1"/>
    <col min="13829" max="13829" width="12.85546875" style="62" customWidth="1"/>
    <col min="13830" max="13830" width="11.85546875" style="62" customWidth="1"/>
    <col min="13831" max="13831" width="11.5703125" style="62" customWidth="1"/>
    <col min="13832" max="13832" width="11.85546875" style="62" customWidth="1"/>
    <col min="13833" max="13833" width="12.42578125" style="62" customWidth="1"/>
    <col min="13834" max="13834" width="15.42578125" style="62" customWidth="1"/>
    <col min="13835" max="13835" width="13.28515625" style="62" customWidth="1"/>
    <col min="13836" max="14081" width="9.140625" style="62"/>
    <col min="14082" max="14082" width="50.28515625" style="62" customWidth="1"/>
    <col min="14083" max="14083" width="11.42578125" style="62" customWidth="1"/>
    <col min="14084" max="14084" width="13.42578125" style="62" customWidth="1"/>
    <col min="14085" max="14085" width="12.85546875" style="62" customWidth="1"/>
    <col min="14086" max="14086" width="11.85546875" style="62" customWidth="1"/>
    <col min="14087" max="14087" width="11.5703125" style="62" customWidth="1"/>
    <col min="14088" max="14088" width="11.85546875" style="62" customWidth="1"/>
    <col min="14089" max="14089" width="12.42578125" style="62" customWidth="1"/>
    <col min="14090" max="14090" width="15.42578125" style="62" customWidth="1"/>
    <col min="14091" max="14091" width="13.28515625" style="62" customWidth="1"/>
    <col min="14092" max="14337" width="9.140625" style="62"/>
    <col min="14338" max="14338" width="50.28515625" style="62" customWidth="1"/>
    <col min="14339" max="14339" width="11.42578125" style="62" customWidth="1"/>
    <col min="14340" max="14340" width="13.42578125" style="62" customWidth="1"/>
    <col min="14341" max="14341" width="12.85546875" style="62" customWidth="1"/>
    <col min="14342" max="14342" width="11.85546875" style="62" customWidth="1"/>
    <col min="14343" max="14343" width="11.5703125" style="62" customWidth="1"/>
    <col min="14344" max="14344" width="11.85546875" style="62" customWidth="1"/>
    <col min="14345" max="14345" width="12.42578125" style="62" customWidth="1"/>
    <col min="14346" max="14346" width="15.42578125" style="62" customWidth="1"/>
    <col min="14347" max="14347" width="13.28515625" style="62" customWidth="1"/>
    <col min="14348" max="14593" width="9.140625" style="62"/>
    <col min="14594" max="14594" width="50.28515625" style="62" customWidth="1"/>
    <col min="14595" max="14595" width="11.42578125" style="62" customWidth="1"/>
    <col min="14596" max="14596" width="13.42578125" style="62" customWidth="1"/>
    <col min="14597" max="14597" width="12.85546875" style="62" customWidth="1"/>
    <col min="14598" max="14598" width="11.85546875" style="62" customWidth="1"/>
    <col min="14599" max="14599" width="11.5703125" style="62" customWidth="1"/>
    <col min="14600" max="14600" width="11.85546875" style="62" customWidth="1"/>
    <col min="14601" max="14601" width="12.42578125" style="62" customWidth="1"/>
    <col min="14602" max="14602" width="15.42578125" style="62" customWidth="1"/>
    <col min="14603" max="14603" width="13.28515625" style="62" customWidth="1"/>
    <col min="14604" max="14849" width="9.140625" style="62"/>
    <col min="14850" max="14850" width="50.28515625" style="62" customWidth="1"/>
    <col min="14851" max="14851" width="11.42578125" style="62" customWidth="1"/>
    <col min="14852" max="14852" width="13.42578125" style="62" customWidth="1"/>
    <col min="14853" max="14853" width="12.85546875" style="62" customWidth="1"/>
    <col min="14854" max="14854" width="11.85546875" style="62" customWidth="1"/>
    <col min="14855" max="14855" width="11.5703125" style="62" customWidth="1"/>
    <col min="14856" max="14856" width="11.85546875" style="62" customWidth="1"/>
    <col min="14857" max="14857" width="12.42578125" style="62" customWidth="1"/>
    <col min="14858" max="14858" width="15.42578125" style="62" customWidth="1"/>
    <col min="14859" max="14859" width="13.28515625" style="62" customWidth="1"/>
    <col min="14860" max="15105" width="9.140625" style="62"/>
    <col min="15106" max="15106" width="50.28515625" style="62" customWidth="1"/>
    <col min="15107" max="15107" width="11.42578125" style="62" customWidth="1"/>
    <col min="15108" max="15108" width="13.42578125" style="62" customWidth="1"/>
    <col min="15109" max="15109" width="12.85546875" style="62" customWidth="1"/>
    <col min="15110" max="15110" width="11.85546875" style="62" customWidth="1"/>
    <col min="15111" max="15111" width="11.5703125" style="62" customWidth="1"/>
    <col min="15112" max="15112" width="11.85546875" style="62" customWidth="1"/>
    <col min="15113" max="15113" width="12.42578125" style="62" customWidth="1"/>
    <col min="15114" max="15114" width="15.42578125" style="62" customWidth="1"/>
    <col min="15115" max="15115" width="13.28515625" style="62" customWidth="1"/>
    <col min="15116" max="15361" width="9.140625" style="62"/>
    <col min="15362" max="15362" width="50.28515625" style="62" customWidth="1"/>
    <col min="15363" max="15363" width="11.42578125" style="62" customWidth="1"/>
    <col min="15364" max="15364" width="13.42578125" style="62" customWidth="1"/>
    <col min="15365" max="15365" width="12.85546875" style="62" customWidth="1"/>
    <col min="15366" max="15366" width="11.85546875" style="62" customWidth="1"/>
    <col min="15367" max="15367" width="11.5703125" style="62" customWidth="1"/>
    <col min="15368" max="15368" width="11.85546875" style="62" customWidth="1"/>
    <col min="15369" max="15369" width="12.42578125" style="62" customWidth="1"/>
    <col min="15370" max="15370" width="15.42578125" style="62" customWidth="1"/>
    <col min="15371" max="15371" width="13.28515625" style="62" customWidth="1"/>
    <col min="15372" max="15617" width="9.140625" style="62"/>
    <col min="15618" max="15618" width="50.28515625" style="62" customWidth="1"/>
    <col min="15619" max="15619" width="11.42578125" style="62" customWidth="1"/>
    <col min="15620" max="15620" width="13.42578125" style="62" customWidth="1"/>
    <col min="15621" max="15621" width="12.85546875" style="62" customWidth="1"/>
    <col min="15622" max="15622" width="11.85546875" style="62" customWidth="1"/>
    <col min="15623" max="15623" width="11.5703125" style="62" customWidth="1"/>
    <col min="15624" max="15624" width="11.85546875" style="62" customWidth="1"/>
    <col min="15625" max="15625" width="12.42578125" style="62" customWidth="1"/>
    <col min="15626" max="15626" width="15.42578125" style="62" customWidth="1"/>
    <col min="15627" max="15627" width="13.28515625" style="62" customWidth="1"/>
    <col min="15628" max="15873" width="9.140625" style="62"/>
    <col min="15874" max="15874" width="50.28515625" style="62" customWidth="1"/>
    <col min="15875" max="15875" width="11.42578125" style="62" customWidth="1"/>
    <col min="15876" max="15876" width="13.42578125" style="62" customWidth="1"/>
    <col min="15877" max="15877" width="12.85546875" style="62" customWidth="1"/>
    <col min="15878" max="15878" width="11.85546875" style="62" customWidth="1"/>
    <col min="15879" max="15879" width="11.5703125" style="62" customWidth="1"/>
    <col min="15880" max="15880" width="11.85546875" style="62" customWidth="1"/>
    <col min="15881" max="15881" width="12.42578125" style="62" customWidth="1"/>
    <col min="15882" max="15882" width="15.42578125" style="62" customWidth="1"/>
    <col min="15883" max="15883" width="13.28515625" style="62" customWidth="1"/>
    <col min="15884" max="16129" width="9.140625" style="62"/>
    <col min="16130" max="16130" width="50.28515625" style="62" customWidth="1"/>
    <col min="16131" max="16131" width="11.42578125" style="62" customWidth="1"/>
    <col min="16132" max="16132" width="13.42578125" style="62" customWidth="1"/>
    <col min="16133" max="16133" width="12.85546875" style="62" customWidth="1"/>
    <col min="16134" max="16134" width="11.85546875" style="62" customWidth="1"/>
    <col min="16135" max="16135" width="11.5703125" style="62" customWidth="1"/>
    <col min="16136" max="16136" width="11.85546875" style="62" customWidth="1"/>
    <col min="16137" max="16137" width="12.42578125" style="62" customWidth="1"/>
    <col min="16138" max="16138" width="15.42578125" style="62" customWidth="1"/>
    <col min="16139" max="16139" width="13.28515625" style="62" customWidth="1"/>
    <col min="16140" max="16384" width="9.140625" style="62"/>
  </cols>
  <sheetData>
    <row r="1" spans="1:11" s="60" customFormat="1" ht="16.5" x14ac:dyDescent="0.3">
      <c r="A1" s="317" t="str">
        <f>'MG COVER PAGE'!A1</f>
        <v>Name of Distribution Licensee: M G V C L</v>
      </c>
      <c r="B1" s="317"/>
      <c r="C1" s="317"/>
      <c r="D1" s="317"/>
      <c r="E1" s="317"/>
      <c r="F1" s="317"/>
      <c r="G1" s="317"/>
      <c r="H1" s="317"/>
      <c r="I1" s="317"/>
      <c r="J1" s="317"/>
      <c r="K1" s="317"/>
    </row>
    <row r="2" spans="1:11" s="60" customFormat="1" ht="16.5" x14ac:dyDescent="0.3">
      <c r="A2" s="317" t="str">
        <f>'MG COVER PAGE'!A2</f>
        <v>Quarter :   Q-II  (Jul-Aug-Sep-2023-24)</v>
      </c>
      <c r="B2" s="317"/>
      <c r="C2" s="317"/>
      <c r="D2" s="317"/>
      <c r="E2" s="317"/>
      <c r="F2" s="317"/>
      <c r="G2" s="317"/>
      <c r="H2" s="317"/>
      <c r="I2" s="317"/>
      <c r="J2" s="317"/>
      <c r="K2" s="317"/>
    </row>
    <row r="3" spans="1:11" s="60" customFormat="1" ht="16.5" x14ac:dyDescent="0.3">
      <c r="A3" s="318" t="str">
        <f>'MG COVER PAGE'!A3</f>
        <v>Year: 2023-24</v>
      </c>
      <c r="B3" s="318"/>
      <c r="C3" s="318"/>
      <c r="D3" s="318"/>
      <c r="E3" s="318"/>
      <c r="F3" s="318"/>
      <c r="G3" s="318"/>
      <c r="H3" s="318"/>
      <c r="I3" s="318"/>
      <c r="J3" s="318"/>
      <c r="K3" s="318"/>
    </row>
    <row r="4" spans="1:11" s="61" customFormat="1" ht="25.5" customHeight="1" x14ac:dyDescent="0.2">
      <c r="A4" s="319" t="s">
        <v>51</v>
      </c>
      <c r="B4" s="319"/>
      <c r="C4" s="319"/>
      <c r="D4" s="319"/>
      <c r="E4" s="319"/>
      <c r="F4" s="319"/>
      <c r="G4" s="319"/>
      <c r="H4" s="319"/>
      <c r="I4" s="319"/>
      <c r="J4" s="319"/>
      <c r="K4" s="319"/>
    </row>
    <row r="5" spans="1:11" s="61" customFormat="1" ht="25.5" customHeight="1" x14ac:dyDescent="0.2">
      <c r="A5" s="319" t="s">
        <v>52</v>
      </c>
      <c r="B5" s="319"/>
      <c r="C5" s="319"/>
      <c r="D5" s="319"/>
      <c r="E5" s="319" t="s">
        <v>53</v>
      </c>
      <c r="F5" s="319"/>
      <c r="G5" s="319"/>
      <c r="H5" s="319"/>
      <c r="I5" s="319"/>
      <c r="J5" s="319"/>
      <c r="K5" s="319"/>
    </row>
    <row r="6" spans="1:11" ht="16.5" x14ac:dyDescent="0.2">
      <c r="A6" s="321" t="s">
        <v>54</v>
      </c>
      <c r="B6" s="321" t="s">
        <v>55</v>
      </c>
      <c r="C6" s="321" t="s">
        <v>56</v>
      </c>
      <c r="D6" s="321" t="s">
        <v>57</v>
      </c>
      <c r="E6" s="321" t="s">
        <v>58</v>
      </c>
      <c r="F6" s="320" t="s">
        <v>59</v>
      </c>
      <c r="G6" s="320"/>
      <c r="H6" s="320"/>
      <c r="I6" s="320"/>
      <c r="J6" s="320"/>
      <c r="K6" s="320" t="s">
        <v>60</v>
      </c>
    </row>
    <row r="7" spans="1:11" ht="22.5" customHeight="1" x14ac:dyDescent="0.2">
      <c r="A7" s="321"/>
      <c r="B7" s="321"/>
      <c r="C7" s="321"/>
      <c r="D7" s="321"/>
      <c r="E7" s="321"/>
      <c r="F7" s="320" t="s">
        <v>61</v>
      </c>
      <c r="G7" s="320"/>
      <c r="H7" s="320" t="s">
        <v>62</v>
      </c>
      <c r="I7" s="320"/>
      <c r="J7" s="320" t="s">
        <v>63</v>
      </c>
      <c r="K7" s="320"/>
    </row>
    <row r="8" spans="1:11" ht="99" customHeight="1" x14ac:dyDescent="0.2">
      <c r="A8" s="321"/>
      <c r="B8" s="321"/>
      <c r="C8" s="321"/>
      <c r="D8" s="321"/>
      <c r="E8" s="321"/>
      <c r="F8" s="270" t="s">
        <v>64</v>
      </c>
      <c r="G8" s="270" t="s">
        <v>65</v>
      </c>
      <c r="H8" s="270" t="s">
        <v>66</v>
      </c>
      <c r="I8" s="270" t="s">
        <v>67</v>
      </c>
      <c r="J8" s="320"/>
      <c r="K8" s="320"/>
    </row>
    <row r="9" spans="1:11" ht="16.5" x14ac:dyDescent="0.2">
      <c r="A9" s="271"/>
      <c r="B9" s="272">
        <v>1</v>
      </c>
      <c r="C9" s="272">
        <v>2</v>
      </c>
      <c r="D9" s="272">
        <v>3</v>
      </c>
      <c r="E9" s="272">
        <v>4</v>
      </c>
      <c r="F9" s="272">
        <v>5</v>
      </c>
      <c r="G9" s="272">
        <v>6</v>
      </c>
      <c r="H9" s="272">
        <v>7</v>
      </c>
      <c r="I9" s="272">
        <v>8</v>
      </c>
      <c r="J9" s="272">
        <v>9</v>
      </c>
      <c r="K9" s="272">
        <v>10</v>
      </c>
    </row>
    <row r="10" spans="1:11" ht="16.5" x14ac:dyDescent="0.2">
      <c r="A10" s="273" t="s">
        <v>68</v>
      </c>
      <c r="B10" s="274" t="s">
        <v>69</v>
      </c>
      <c r="C10" s="275">
        <v>0</v>
      </c>
      <c r="D10" s="276">
        <f>'[26]MG SoP 03B  (BC)'!D10+'[26]MG SoP 03B  (BO)'!D10+'[26]MG SoP 03B  (And)'!D10+'[26]MG SoP 03B  (Nad)'!D10+'[26]MG SoP 03B  (Gdr)'!D10</f>
        <v>111548</v>
      </c>
      <c r="E10" s="276">
        <f>C10+D10</f>
        <v>111548</v>
      </c>
      <c r="F10" s="276">
        <f>'[26]MG SoP 03B  (BC)'!F10+'[26]MG SoP 03B  (BO)'!F10+'[26]MG SoP 03B  (And)'!F10+'[26]MG SoP 03B  (Nad)'!F10+'[26]MG SoP 03B  (Gdr)'!F10</f>
        <v>45633</v>
      </c>
      <c r="G10" s="276">
        <f>'[26]MG SoP 03B  (BC)'!G10+'[26]MG SoP 03B  (BO)'!G10+'[26]MG SoP 03B  (And)'!G10+'[26]MG SoP 03B  (Nad)'!G10+'[26]MG SoP 03B  (Gdr)'!G10</f>
        <v>65915</v>
      </c>
      <c r="H10" s="276">
        <v>0</v>
      </c>
      <c r="I10" s="276">
        <v>0</v>
      </c>
      <c r="J10" s="276">
        <f>SUM(F10:I10)</f>
        <v>111548</v>
      </c>
      <c r="K10" s="276">
        <f>E10-J10</f>
        <v>0</v>
      </c>
    </row>
    <row r="11" spans="1:11" ht="16.5" x14ac:dyDescent="0.2">
      <c r="A11" s="273" t="s">
        <v>70</v>
      </c>
      <c r="B11" s="274" t="s">
        <v>71</v>
      </c>
      <c r="C11" s="275">
        <v>0</v>
      </c>
      <c r="D11" s="276">
        <f>'[26]MG SoP 03B  (BC)'!D11+'[26]MG SoP 03B  (BO)'!D11+'[26]MG SoP 03B  (And)'!D11+'[26]MG SoP 03B  (Nad)'!D11+'[26]MG SoP 03B  (Gdr)'!D11</f>
        <v>67543</v>
      </c>
      <c r="E11" s="276">
        <f t="shared" ref="E11:E26" si="0">C11+D11</f>
        <v>67543</v>
      </c>
      <c r="F11" s="276">
        <f>'[26]MG SoP 03B  (BC)'!F11+'[26]MG SoP 03B  (BO)'!F11+'[26]MG SoP 03B  (And)'!F11+'[26]MG SoP 03B  (Nad)'!F11+'[26]MG SoP 03B  (Gdr)'!F11</f>
        <v>27044</v>
      </c>
      <c r="G11" s="276">
        <f>'[26]MG SoP 03B  (BC)'!G11+'[26]MG SoP 03B  (BO)'!G11+'[26]MG SoP 03B  (And)'!G11+'[26]MG SoP 03B  (Nad)'!G11+'[26]MG SoP 03B  (Gdr)'!G11</f>
        <v>40499</v>
      </c>
      <c r="H11" s="276">
        <v>0</v>
      </c>
      <c r="I11" s="276">
        <v>0</v>
      </c>
      <c r="J11" s="276">
        <f t="shared" ref="J11:J26" si="1">SUM(F11:I11)</f>
        <v>67543</v>
      </c>
      <c r="K11" s="276">
        <f t="shared" ref="K11:K27" si="2">E11-J11</f>
        <v>0</v>
      </c>
    </row>
    <row r="12" spans="1:11" ht="16.5" x14ac:dyDescent="0.2">
      <c r="A12" s="273" t="s">
        <v>72</v>
      </c>
      <c r="B12" s="274" t="s">
        <v>73</v>
      </c>
      <c r="C12" s="275">
        <v>0</v>
      </c>
      <c r="D12" s="276">
        <f>'[26]MG SoP 03B  (BC)'!D12+'[26]MG SoP 03B  (BO)'!D12+'[26]MG SoP 03B  (And)'!D12+'[26]MG SoP 03B  (Nad)'!D12+'[26]MG SoP 03B  (Gdr)'!D12</f>
        <v>8053</v>
      </c>
      <c r="E12" s="276">
        <f t="shared" si="0"/>
        <v>8053</v>
      </c>
      <c r="F12" s="276">
        <f>'[26]MG SoP 03B  (BC)'!F12+'[26]MG SoP 03B  (BO)'!F12+'[26]MG SoP 03B  (And)'!F12+'[26]MG SoP 03B  (Nad)'!F12+'[26]MG SoP 03B  (Gdr)'!F12</f>
        <v>3983</v>
      </c>
      <c r="G12" s="276">
        <f>'[26]MG SoP 03B  (BC)'!G12+'[26]MG SoP 03B  (BO)'!G12+'[26]MG SoP 03B  (And)'!G12+'[26]MG SoP 03B  (Nad)'!G12+'[26]MG SoP 03B  (Gdr)'!G12</f>
        <v>4070</v>
      </c>
      <c r="H12" s="276">
        <v>0</v>
      </c>
      <c r="I12" s="276">
        <v>0</v>
      </c>
      <c r="J12" s="276">
        <f t="shared" si="1"/>
        <v>8053</v>
      </c>
      <c r="K12" s="276">
        <f t="shared" si="2"/>
        <v>0</v>
      </c>
    </row>
    <row r="13" spans="1:11" ht="33" x14ac:dyDescent="0.2">
      <c r="A13" s="273" t="s">
        <v>74</v>
      </c>
      <c r="B13" s="274" t="s">
        <v>75</v>
      </c>
      <c r="C13" s="275">
        <v>0</v>
      </c>
      <c r="D13" s="276">
        <f>'[26]MG SoP 03B  (BC)'!D13+'[26]MG SoP 03B  (BO)'!D13+'[26]MG SoP 03B  (And)'!D13+'[26]MG SoP 03B  (Nad)'!D13+'[26]MG SoP 03B  (Gdr)'!D13</f>
        <v>9179</v>
      </c>
      <c r="E13" s="276">
        <f t="shared" si="0"/>
        <v>9179</v>
      </c>
      <c r="F13" s="276">
        <f>'[26]MG SoP 03B  (BC)'!F13+'[26]MG SoP 03B  (BO)'!F13+'[26]MG SoP 03B  (And)'!F13+'[26]MG SoP 03B  (Nad)'!F13+'[26]MG SoP 03B  (Gdr)'!F13</f>
        <v>6124</v>
      </c>
      <c r="G13" s="276">
        <f>'[26]MG SoP 03B  (BC)'!G13+'[26]MG SoP 03B  (BO)'!G13+'[26]MG SoP 03B  (And)'!G13+'[26]MG SoP 03B  (Nad)'!G13+'[26]MG SoP 03B  (Gdr)'!G13</f>
        <v>3055</v>
      </c>
      <c r="H13" s="276">
        <v>0</v>
      </c>
      <c r="I13" s="276">
        <v>0</v>
      </c>
      <c r="J13" s="276">
        <f t="shared" si="1"/>
        <v>9179</v>
      </c>
      <c r="K13" s="276">
        <f t="shared" si="2"/>
        <v>0</v>
      </c>
    </row>
    <row r="14" spans="1:11" ht="33" x14ac:dyDescent="0.2">
      <c r="A14" s="273" t="s">
        <v>76</v>
      </c>
      <c r="B14" s="274" t="s">
        <v>77</v>
      </c>
      <c r="C14" s="275">
        <v>0</v>
      </c>
      <c r="D14" s="276">
        <f>'[26]MG SoP 03B  (BC)'!D14+'[26]MG SoP 03B  (BO)'!D14+'[26]MG SoP 03B  (And)'!D14+'[26]MG SoP 03B  (Nad)'!D14+'[26]MG SoP 03B  (Gdr)'!D14</f>
        <v>5369</v>
      </c>
      <c r="E14" s="276">
        <f t="shared" si="0"/>
        <v>5369</v>
      </c>
      <c r="F14" s="276">
        <f>'[26]MG SoP 03B  (BC)'!F14+'[26]MG SoP 03B  (BO)'!F14+'[26]MG SoP 03B  (And)'!F14+'[26]MG SoP 03B  (Nad)'!F14+'[26]MG SoP 03B  (Gdr)'!F14</f>
        <v>3216</v>
      </c>
      <c r="G14" s="276">
        <f>'[26]MG SoP 03B  (BC)'!G14+'[26]MG SoP 03B  (BO)'!G14+'[26]MG SoP 03B  (And)'!G14+'[26]MG SoP 03B  (Nad)'!G14+'[26]MG SoP 03B  (Gdr)'!G14</f>
        <v>2153</v>
      </c>
      <c r="H14" s="276">
        <v>0</v>
      </c>
      <c r="I14" s="276">
        <v>0</v>
      </c>
      <c r="J14" s="276">
        <f t="shared" si="1"/>
        <v>5369</v>
      </c>
      <c r="K14" s="276">
        <f t="shared" si="2"/>
        <v>0</v>
      </c>
    </row>
    <row r="15" spans="1:11" ht="16.5" x14ac:dyDescent="0.2">
      <c r="A15" s="273" t="s">
        <v>78</v>
      </c>
      <c r="B15" s="274" t="s">
        <v>79</v>
      </c>
      <c r="C15" s="275">
        <v>0</v>
      </c>
      <c r="D15" s="276">
        <f>'[26]MG SoP 03B  (BC)'!D15+'[26]MG SoP 03B  (BO)'!D15+'[26]MG SoP 03B  (And)'!D15+'[26]MG SoP 03B  (Nad)'!D15+'[26]MG SoP 03B  (Gdr)'!D15</f>
        <v>16214</v>
      </c>
      <c r="E15" s="276">
        <f t="shared" si="0"/>
        <v>16214</v>
      </c>
      <c r="F15" s="276">
        <f>'[26]MG SoP 03B  (BC)'!F15+'[26]MG SoP 03B  (BO)'!F15+'[26]MG SoP 03B  (And)'!F15+'[26]MG SoP 03B  (Nad)'!F15+'[26]MG SoP 03B  (Gdr)'!F15</f>
        <v>9888</v>
      </c>
      <c r="G15" s="276">
        <f>'[26]MG SoP 03B  (BC)'!G15+'[26]MG SoP 03B  (BO)'!G15+'[26]MG SoP 03B  (And)'!G15+'[26]MG SoP 03B  (Nad)'!G15+'[26]MG SoP 03B  (Gdr)'!G15</f>
        <v>6326</v>
      </c>
      <c r="H15" s="276">
        <v>0</v>
      </c>
      <c r="I15" s="276">
        <v>0</v>
      </c>
      <c r="J15" s="276">
        <f t="shared" si="1"/>
        <v>16214</v>
      </c>
      <c r="K15" s="276">
        <f t="shared" si="2"/>
        <v>0</v>
      </c>
    </row>
    <row r="16" spans="1:11" ht="16.5" x14ac:dyDescent="0.2">
      <c r="A16" s="273" t="s">
        <v>80</v>
      </c>
      <c r="B16" s="274" t="s">
        <v>81</v>
      </c>
      <c r="C16" s="275">
        <v>0</v>
      </c>
      <c r="D16" s="276">
        <f>'[26]MG SoP 03B  (BC)'!D16+'[26]MG SoP 03B  (BO)'!D16+'[26]MG SoP 03B  (And)'!D16+'[26]MG SoP 03B  (Nad)'!D16+'[26]MG SoP 03B  (Gdr)'!D16</f>
        <v>6639</v>
      </c>
      <c r="E16" s="276">
        <f t="shared" si="0"/>
        <v>6639</v>
      </c>
      <c r="F16" s="276">
        <f>'[26]MG SoP 03B  (BC)'!F16+'[26]MG SoP 03B  (BO)'!F16+'[26]MG SoP 03B  (And)'!F16+'[26]MG SoP 03B  (Nad)'!F16+'[26]MG SoP 03B  (Gdr)'!F16</f>
        <v>3998</v>
      </c>
      <c r="G16" s="276">
        <f>'[26]MG SoP 03B  (BC)'!G16+'[26]MG SoP 03B  (BO)'!G16+'[26]MG SoP 03B  (And)'!G16+'[26]MG SoP 03B  (Nad)'!G16+'[26]MG SoP 03B  (Gdr)'!G16</f>
        <v>2641</v>
      </c>
      <c r="H16" s="276">
        <v>0</v>
      </c>
      <c r="I16" s="276">
        <v>0</v>
      </c>
      <c r="J16" s="276">
        <f t="shared" si="1"/>
        <v>6639</v>
      </c>
      <c r="K16" s="276">
        <f t="shared" si="2"/>
        <v>0</v>
      </c>
    </row>
    <row r="17" spans="1:11" ht="16.5" x14ac:dyDescent="0.2">
      <c r="A17" s="273" t="s">
        <v>82</v>
      </c>
      <c r="B17" s="274" t="s">
        <v>83</v>
      </c>
      <c r="C17" s="275">
        <v>0</v>
      </c>
      <c r="D17" s="276">
        <f>'[26]MG SoP 03B  (BC)'!D17+'[26]MG SoP 03B  (BO)'!D17+'[26]MG SoP 03B  (And)'!D17+'[26]MG SoP 03B  (Nad)'!D17+'[26]MG SoP 03B  (Gdr)'!D17</f>
        <v>5378</v>
      </c>
      <c r="E17" s="276">
        <f t="shared" si="0"/>
        <v>5378</v>
      </c>
      <c r="F17" s="276">
        <f>'[26]MG SoP 03B  (BC)'!F17+'[26]MG SoP 03B  (BO)'!F17+'[26]MG SoP 03B  (And)'!F17+'[26]MG SoP 03B  (Nad)'!F17+'[26]MG SoP 03B  (Gdr)'!F17</f>
        <v>3237</v>
      </c>
      <c r="G17" s="276">
        <f>'[26]MG SoP 03B  (BC)'!G17+'[26]MG SoP 03B  (BO)'!G17+'[26]MG SoP 03B  (And)'!G17+'[26]MG SoP 03B  (Nad)'!G17+'[26]MG SoP 03B  (Gdr)'!G17</f>
        <v>2141</v>
      </c>
      <c r="H17" s="276">
        <v>0</v>
      </c>
      <c r="I17" s="276">
        <v>0</v>
      </c>
      <c r="J17" s="276">
        <f t="shared" si="1"/>
        <v>5378</v>
      </c>
      <c r="K17" s="276">
        <f t="shared" si="2"/>
        <v>0</v>
      </c>
    </row>
    <row r="18" spans="1:11" ht="16.5" x14ac:dyDescent="0.2">
      <c r="A18" s="273" t="s">
        <v>84</v>
      </c>
      <c r="B18" s="274" t="s">
        <v>85</v>
      </c>
      <c r="C18" s="275">
        <v>0</v>
      </c>
      <c r="D18" s="276">
        <f>'[26]MG SoP 03B  (BC)'!D18+'[26]MG SoP 03B  (BO)'!D18+'[26]MG SoP 03B  (And)'!D18+'[26]MG SoP 03B  (Nad)'!D18+'[26]MG SoP 03B  (Gdr)'!D18</f>
        <v>2002</v>
      </c>
      <c r="E18" s="276">
        <f t="shared" si="0"/>
        <v>2002</v>
      </c>
      <c r="F18" s="276">
        <f>'[26]MG SoP 03B  (BC)'!F18+'[26]MG SoP 03B  (BO)'!F18+'[26]MG SoP 03B  (And)'!F18+'[26]MG SoP 03B  (Nad)'!F18+'[26]MG SoP 03B  (Gdr)'!F18</f>
        <v>1419</v>
      </c>
      <c r="G18" s="276">
        <f>'[26]MG SoP 03B  (BC)'!G18+'[26]MG SoP 03B  (BO)'!G18+'[26]MG SoP 03B  (And)'!G18+'[26]MG SoP 03B  (Nad)'!G18+'[26]MG SoP 03B  (Gdr)'!G18</f>
        <v>583</v>
      </c>
      <c r="H18" s="276">
        <v>0</v>
      </c>
      <c r="I18" s="276">
        <v>0</v>
      </c>
      <c r="J18" s="276">
        <f t="shared" si="1"/>
        <v>2002</v>
      </c>
      <c r="K18" s="276">
        <f t="shared" si="2"/>
        <v>0</v>
      </c>
    </row>
    <row r="19" spans="1:11" ht="33" x14ac:dyDescent="0.2">
      <c r="A19" s="273" t="s">
        <v>86</v>
      </c>
      <c r="B19" s="274" t="s">
        <v>87</v>
      </c>
      <c r="C19" s="275">
        <v>0</v>
      </c>
      <c r="D19" s="276">
        <f>'[26]MG SoP 03B  (BC)'!D19+'[26]MG SoP 03B  (BO)'!D19+'[26]MG SoP 03B  (And)'!D19+'[26]MG SoP 03B  (Nad)'!D19+'[26]MG SoP 03B  (Gdr)'!D19</f>
        <v>6209</v>
      </c>
      <c r="E19" s="276">
        <f t="shared" si="0"/>
        <v>6209</v>
      </c>
      <c r="F19" s="276">
        <f>'[26]MG SoP 03B  (BC)'!F19+'[26]MG SoP 03B  (BO)'!F19+'[26]MG SoP 03B  (And)'!F19+'[26]MG SoP 03B  (Nad)'!F19+'[26]MG SoP 03B  (Gdr)'!F19</f>
        <v>4372.2</v>
      </c>
      <c r="G19" s="276">
        <f>'[26]MG SoP 03B  (BC)'!G19+'[26]MG SoP 03B  (BO)'!G19+'[26]MG SoP 03B  (And)'!G19+'[26]MG SoP 03B  (Nad)'!G19+'[26]MG SoP 03B  (Gdr)'!G19</f>
        <v>1836.8</v>
      </c>
      <c r="H19" s="276">
        <v>0</v>
      </c>
      <c r="I19" s="276">
        <v>0</v>
      </c>
      <c r="J19" s="276">
        <f t="shared" si="1"/>
        <v>6209</v>
      </c>
      <c r="K19" s="276">
        <f t="shared" si="2"/>
        <v>0</v>
      </c>
    </row>
    <row r="20" spans="1:11" ht="33" x14ac:dyDescent="0.2">
      <c r="A20" s="273" t="s">
        <v>88</v>
      </c>
      <c r="B20" s="274" t="s">
        <v>89</v>
      </c>
      <c r="C20" s="275">
        <v>0</v>
      </c>
      <c r="D20" s="276">
        <f>'[26]MG SoP 03B  (BC)'!D20+'[26]MG SoP 03B  (BO)'!D20+'[26]MG SoP 03B  (And)'!D20+'[26]MG SoP 03B  (Nad)'!D20+'[26]MG SoP 03B  (Gdr)'!D20</f>
        <v>4022</v>
      </c>
      <c r="E20" s="276">
        <f t="shared" si="0"/>
        <v>4022</v>
      </c>
      <c r="F20" s="276">
        <f>'[26]MG SoP 03B  (BC)'!F20+'[26]MG SoP 03B  (BO)'!F20+'[26]MG SoP 03B  (And)'!F20+'[26]MG SoP 03B  (Nad)'!F20+'[26]MG SoP 03B  (Gdr)'!F20</f>
        <v>2370</v>
      </c>
      <c r="G20" s="276">
        <f>'[26]MG SoP 03B  (BC)'!G20+'[26]MG SoP 03B  (BO)'!G20+'[26]MG SoP 03B  (And)'!G20+'[26]MG SoP 03B  (Nad)'!G20+'[26]MG SoP 03B  (Gdr)'!G20</f>
        <v>1652</v>
      </c>
      <c r="H20" s="276">
        <v>0</v>
      </c>
      <c r="I20" s="276">
        <v>0</v>
      </c>
      <c r="J20" s="276">
        <f t="shared" si="1"/>
        <v>4022</v>
      </c>
      <c r="K20" s="276">
        <f t="shared" si="2"/>
        <v>0</v>
      </c>
    </row>
    <row r="21" spans="1:11" ht="33" x14ac:dyDescent="0.2">
      <c r="A21" s="273" t="s">
        <v>90</v>
      </c>
      <c r="B21" s="274" t="s">
        <v>91</v>
      </c>
      <c r="C21" s="275">
        <v>0</v>
      </c>
      <c r="D21" s="276">
        <f>'[26]MG SoP 03B  (BC)'!D21+'[26]MG SoP 03B  (BO)'!D21+'[26]MG SoP 03B  (And)'!D21+'[26]MG SoP 03B  (Nad)'!D21+'[26]MG SoP 03B  (Gdr)'!D21</f>
        <v>10601</v>
      </c>
      <c r="E21" s="276">
        <f t="shared" si="0"/>
        <v>10601</v>
      </c>
      <c r="F21" s="276">
        <f>'[26]MG SoP 03B  (BC)'!F21+'[26]MG SoP 03B  (BO)'!F21+'[26]MG SoP 03B  (And)'!F21+'[26]MG SoP 03B  (Nad)'!F21+'[26]MG SoP 03B  (Gdr)'!F21</f>
        <v>7083</v>
      </c>
      <c r="G21" s="276">
        <f>'[26]MG SoP 03B  (BC)'!G21+'[26]MG SoP 03B  (BO)'!G21+'[26]MG SoP 03B  (And)'!G21+'[26]MG SoP 03B  (Nad)'!G21+'[26]MG SoP 03B  (Gdr)'!G21</f>
        <v>3518</v>
      </c>
      <c r="H21" s="276">
        <v>0</v>
      </c>
      <c r="I21" s="276">
        <v>0</v>
      </c>
      <c r="J21" s="276">
        <f t="shared" si="1"/>
        <v>10601</v>
      </c>
      <c r="K21" s="276">
        <f t="shared" si="2"/>
        <v>0</v>
      </c>
    </row>
    <row r="22" spans="1:11" ht="33" x14ac:dyDescent="0.2">
      <c r="A22" s="273" t="s">
        <v>92</v>
      </c>
      <c r="B22" s="274" t="s">
        <v>93</v>
      </c>
      <c r="C22" s="275">
        <v>0</v>
      </c>
      <c r="D22" s="276">
        <f>'[26]MG SoP 03B  (BC)'!D22+'[26]MG SoP 03B  (BO)'!D22+'[26]MG SoP 03B  (And)'!D22+'[26]MG SoP 03B  (Nad)'!D22+'[26]MG SoP 03B  (Gdr)'!D22</f>
        <v>4232</v>
      </c>
      <c r="E22" s="276">
        <f t="shared" si="0"/>
        <v>4232</v>
      </c>
      <c r="F22" s="276">
        <f>'[26]MG SoP 03B  (BC)'!F22+'[26]MG SoP 03B  (BO)'!F22+'[26]MG SoP 03B  (And)'!F22+'[26]MG SoP 03B  (Nad)'!F22+'[26]MG SoP 03B  (Gdr)'!F22</f>
        <v>2619.4</v>
      </c>
      <c r="G22" s="276">
        <f>'[26]MG SoP 03B  (BC)'!G22+'[26]MG SoP 03B  (BO)'!G22+'[26]MG SoP 03B  (And)'!G22+'[26]MG SoP 03B  (Nad)'!G22+'[26]MG SoP 03B  (Gdr)'!G22</f>
        <v>1612.6</v>
      </c>
      <c r="H22" s="276">
        <v>0</v>
      </c>
      <c r="I22" s="276">
        <v>0</v>
      </c>
      <c r="J22" s="276">
        <f t="shared" si="1"/>
        <v>4232</v>
      </c>
      <c r="K22" s="276">
        <f t="shared" si="2"/>
        <v>0</v>
      </c>
    </row>
    <row r="23" spans="1:11" ht="33" x14ac:dyDescent="0.2">
      <c r="A23" s="273" t="s">
        <v>94</v>
      </c>
      <c r="B23" s="274" t="s">
        <v>95</v>
      </c>
      <c r="C23" s="275">
        <v>0</v>
      </c>
      <c r="D23" s="276">
        <f>'[26]MG SoP 03B  (BC)'!D23+'[26]MG SoP 03B  (BO)'!D23+'[26]MG SoP 03B  (And)'!D23+'[26]MG SoP 03B  (Nad)'!D23+'[26]MG SoP 03B  (Gdr)'!D23</f>
        <v>2908</v>
      </c>
      <c r="E23" s="276">
        <f t="shared" si="0"/>
        <v>2908</v>
      </c>
      <c r="F23" s="276">
        <f>'[26]MG SoP 03B  (BC)'!F23+'[26]MG SoP 03B  (BO)'!F23+'[26]MG SoP 03B  (And)'!F23+'[26]MG SoP 03B  (Nad)'!F23+'[26]MG SoP 03B  (Gdr)'!F23</f>
        <v>1537.4</v>
      </c>
      <c r="G23" s="276">
        <f>'[26]MG SoP 03B  (BC)'!G23+'[26]MG SoP 03B  (BO)'!G23+'[26]MG SoP 03B  (And)'!G23+'[26]MG SoP 03B  (Nad)'!G23+'[26]MG SoP 03B  (Gdr)'!G23</f>
        <v>1370.6</v>
      </c>
      <c r="H23" s="276">
        <v>0</v>
      </c>
      <c r="I23" s="276">
        <v>0</v>
      </c>
      <c r="J23" s="276">
        <f t="shared" si="1"/>
        <v>2908</v>
      </c>
      <c r="K23" s="276">
        <f t="shared" si="2"/>
        <v>0</v>
      </c>
    </row>
    <row r="24" spans="1:11" ht="16.5" x14ac:dyDescent="0.2">
      <c r="A24" s="273" t="s">
        <v>96</v>
      </c>
      <c r="B24" s="274" t="s">
        <v>97</v>
      </c>
      <c r="C24" s="275">
        <v>0</v>
      </c>
      <c r="D24" s="276">
        <f>'[26]MG SoP 03B  (BC)'!D24+'[26]MG SoP 03B  (BO)'!D24+'[26]MG SoP 03B  (And)'!D24+'[26]MG SoP 03B  (Nad)'!D24+'[26]MG SoP 03B  (Gdr)'!D24</f>
        <v>4366</v>
      </c>
      <c r="E24" s="276">
        <f t="shared" si="0"/>
        <v>4366</v>
      </c>
      <c r="F24" s="276">
        <f>'[26]MG SoP 03B  (BC)'!F24+'[26]MG SoP 03B  (BO)'!F24+'[26]MG SoP 03B  (And)'!F24+'[26]MG SoP 03B  (Nad)'!F24+'[26]MG SoP 03B  (Gdr)'!F24</f>
        <v>2370</v>
      </c>
      <c r="G24" s="276">
        <f>'[26]MG SoP 03B  (BC)'!G24+'[26]MG SoP 03B  (BO)'!G24+'[26]MG SoP 03B  (And)'!G24+'[26]MG SoP 03B  (Nad)'!G24+'[26]MG SoP 03B  (Gdr)'!G24</f>
        <v>1996</v>
      </c>
      <c r="H24" s="276">
        <v>0</v>
      </c>
      <c r="I24" s="276">
        <v>0</v>
      </c>
      <c r="J24" s="276">
        <f t="shared" si="1"/>
        <v>4366</v>
      </c>
      <c r="K24" s="276">
        <f t="shared" si="2"/>
        <v>0</v>
      </c>
    </row>
    <row r="25" spans="1:11" ht="16.5" x14ac:dyDescent="0.2">
      <c r="A25" s="273" t="s">
        <v>98</v>
      </c>
      <c r="B25" s="274" t="s">
        <v>99</v>
      </c>
      <c r="C25" s="275">
        <v>0</v>
      </c>
      <c r="D25" s="276">
        <f>'[26]MG SoP 03B  (BC)'!D25+'[26]MG SoP 03B  (BO)'!D25+'[26]MG SoP 03B  (And)'!D25+'[26]MG SoP 03B  (Nad)'!D25+'[26]MG SoP 03B  (Gdr)'!D25</f>
        <v>600</v>
      </c>
      <c r="E25" s="276">
        <f t="shared" si="0"/>
        <v>600</v>
      </c>
      <c r="F25" s="276">
        <f>'[26]MG SoP 03B  (BC)'!F25+'[26]MG SoP 03B  (BO)'!F25+'[26]MG SoP 03B  (And)'!F25+'[26]MG SoP 03B  (Nad)'!F25+'[26]MG SoP 03B  (Gdr)'!F25</f>
        <v>359.2</v>
      </c>
      <c r="G25" s="276">
        <f>'[26]MG SoP 03B  (BC)'!G25+'[26]MG SoP 03B  (BO)'!G25+'[26]MG SoP 03B  (And)'!G25+'[26]MG SoP 03B  (Nad)'!G25+'[26]MG SoP 03B  (Gdr)'!G25</f>
        <v>240.8</v>
      </c>
      <c r="H25" s="276">
        <v>0</v>
      </c>
      <c r="I25" s="276">
        <v>0</v>
      </c>
      <c r="J25" s="276">
        <f t="shared" si="1"/>
        <v>600</v>
      </c>
      <c r="K25" s="276">
        <f t="shared" si="2"/>
        <v>0</v>
      </c>
    </row>
    <row r="26" spans="1:11" ht="16.5" x14ac:dyDescent="0.2">
      <c r="A26" s="273" t="s">
        <v>100</v>
      </c>
      <c r="B26" s="274" t="s">
        <v>101</v>
      </c>
      <c r="C26" s="275">
        <v>0</v>
      </c>
      <c r="D26" s="276">
        <f>'[26]MG SoP 03B  (BC)'!D26+'[26]MG SoP 03B  (BO)'!D26+'[26]MG SoP 03B  (And)'!D26+'[26]MG SoP 03B  (Nad)'!D26+'[26]MG SoP 03B  (Gdr)'!D26</f>
        <v>32135</v>
      </c>
      <c r="E26" s="276">
        <f t="shared" si="0"/>
        <v>32135</v>
      </c>
      <c r="F26" s="276">
        <f>'[26]MG SoP 03B  (BC)'!F26+'[26]MG SoP 03B  (BO)'!F26+'[26]MG SoP 03B  (And)'!F26+'[26]MG SoP 03B  (Nad)'!F26+'[26]MG SoP 03B  (Gdr)'!F26</f>
        <v>15783</v>
      </c>
      <c r="G26" s="276">
        <f>'[26]MG SoP 03B  (BC)'!G26+'[26]MG SoP 03B  (BO)'!G26+'[26]MG SoP 03B  (And)'!G26+'[26]MG SoP 03B  (Nad)'!G26+'[26]MG SoP 03B  (Gdr)'!G26</f>
        <v>16352</v>
      </c>
      <c r="H26" s="276">
        <v>0</v>
      </c>
      <c r="I26" s="276">
        <v>0</v>
      </c>
      <c r="J26" s="276">
        <f t="shared" si="1"/>
        <v>32135</v>
      </c>
      <c r="K26" s="276">
        <f t="shared" si="2"/>
        <v>0</v>
      </c>
    </row>
    <row r="27" spans="1:11" s="280" customFormat="1" ht="16.5" x14ac:dyDescent="0.3">
      <c r="A27" s="277"/>
      <c r="B27" s="277" t="s">
        <v>102</v>
      </c>
      <c r="C27" s="278">
        <v>0</v>
      </c>
      <c r="D27" s="279">
        <f>SUM(D10:D26)</f>
        <v>296998</v>
      </c>
      <c r="E27" s="279">
        <f t="shared" ref="E27:J27" si="3">SUM(E10:E26)</f>
        <v>296998</v>
      </c>
      <c r="F27" s="279">
        <f t="shared" si="3"/>
        <v>141036.19999999998</v>
      </c>
      <c r="G27" s="279">
        <f t="shared" si="3"/>
        <v>155961.79999999999</v>
      </c>
      <c r="H27" s="279">
        <f t="shared" si="3"/>
        <v>0</v>
      </c>
      <c r="I27" s="279">
        <f t="shared" si="3"/>
        <v>0</v>
      </c>
      <c r="J27" s="279">
        <f t="shared" si="3"/>
        <v>296998</v>
      </c>
      <c r="K27" s="276">
        <f t="shared" si="2"/>
        <v>0</v>
      </c>
    </row>
    <row r="28" spans="1:11" x14ac:dyDescent="0.2">
      <c r="A28" s="281" t="s">
        <v>103</v>
      </c>
      <c r="B28" s="281"/>
    </row>
    <row r="29" spans="1:11" x14ac:dyDescent="0.2">
      <c r="A29" s="281"/>
      <c r="B29" s="281"/>
    </row>
    <row r="30" spans="1:11" ht="16.5" x14ac:dyDescent="0.2">
      <c r="A30" s="281" t="s">
        <v>497</v>
      </c>
      <c r="B30" s="281"/>
    </row>
    <row r="31" spans="1:11" x14ac:dyDescent="0.2">
      <c r="A31" s="281"/>
      <c r="B31" s="281"/>
    </row>
    <row r="32" spans="1:11" x14ac:dyDescent="0.2">
      <c r="A32" s="281" t="s">
        <v>104</v>
      </c>
      <c r="B32" s="281"/>
    </row>
    <row r="35" spans="8:14" x14ac:dyDescent="0.2">
      <c r="H35" s="64"/>
      <c r="N35" s="64"/>
    </row>
  </sheetData>
  <mergeCells count="16">
    <mergeCell ref="K6:K8"/>
    <mergeCell ref="F7:G7"/>
    <mergeCell ref="H7:I7"/>
    <mergeCell ref="J7:J8"/>
    <mergeCell ref="A6:A8"/>
    <mergeCell ref="B6:B8"/>
    <mergeCell ref="C6:C8"/>
    <mergeCell ref="D6:D8"/>
    <mergeCell ref="E6:E8"/>
    <mergeCell ref="F6:J6"/>
    <mergeCell ref="A1:K1"/>
    <mergeCell ref="A2:K2"/>
    <mergeCell ref="A3:K3"/>
    <mergeCell ref="A4:K4"/>
    <mergeCell ref="A5:D5"/>
    <mergeCell ref="E5:K5"/>
  </mergeCells>
  <printOptions horizontalCentered="1" verticalCentered="1"/>
  <pageMargins left="0.45" right="0.45" top="0.5" bottom="0.5" header="0.3" footer="0.3"/>
  <pageSetup paperSize="9" scale="79" orientation="landscape" verticalDpi="300" r:id="rId1"/>
  <headerFooter>
    <oddFooter>&amp;L&amp;A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
  <sheetViews>
    <sheetView view="pageBreakPreview" topLeftCell="A19" zoomScaleSheetLayoutView="100" workbookViewId="0">
      <selection activeCell="C25" sqref="C25"/>
    </sheetView>
  </sheetViews>
  <sheetFormatPr defaultRowHeight="14.25" x14ac:dyDescent="0.2"/>
  <cols>
    <col min="1" max="1" width="7" style="67" customWidth="1"/>
    <col min="2" max="2" width="64.85546875" style="67" customWidth="1"/>
    <col min="3" max="3" width="24.5703125" style="67" customWidth="1"/>
    <col min="4" max="4" width="11.5703125" style="67" customWidth="1"/>
    <col min="5" max="256" width="9.140625" style="67"/>
    <col min="257" max="257" width="7" style="67" customWidth="1"/>
    <col min="258" max="258" width="64.85546875" style="67" customWidth="1"/>
    <col min="259" max="259" width="24.5703125" style="67" customWidth="1"/>
    <col min="260" max="260" width="11.5703125" style="67" customWidth="1"/>
    <col min="261" max="512" width="9.140625" style="67"/>
    <col min="513" max="513" width="7" style="67" customWidth="1"/>
    <col min="514" max="514" width="64.85546875" style="67" customWidth="1"/>
    <col min="515" max="515" width="24.5703125" style="67" customWidth="1"/>
    <col min="516" max="516" width="11.5703125" style="67" customWidth="1"/>
    <col min="517" max="768" width="9.140625" style="67"/>
    <col min="769" max="769" width="7" style="67" customWidth="1"/>
    <col min="770" max="770" width="64.85546875" style="67" customWidth="1"/>
    <col min="771" max="771" width="24.5703125" style="67" customWidth="1"/>
    <col min="772" max="772" width="11.5703125" style="67" customWidth="1"/>
    <col min="773" max="1024" width="9.140625" style="67"/>
    <col min="1025" max="1025" width="7" style="67" customWidth="1"/>
    <col min="1026" max="1026" width="64.85546875" style="67" customWidth="1"/>
    <col min="1027" max="1027" width="24.5703125" style="67" customWidth="1"/>
    <col min="1028" max="1028" width="11.5703125" style="67" customWidth="1"/>
    <col min="1029" max="1280" width="9.140625" style="67"/>
    <col min="1281" max="1281" width="7" style="67" customWidth="1"/>
    <col min="1282" max="1282" width="64.85546875" style="67" customWidth="1"/>
    <col min="1283" max="1283" width="24.5703125" style="67" customWidth="1"/>
    <col min="1284" max="1284" width="11.5703125" style="67" customWidth="1"/>
    <col min="1285" max="1536" width="9.140625" style="67"/>
    <col min="1537" max="1537" width="7" style="67" customWidth="1"/>
    <col min="1538" max="1538" width="64.85546875" style="67" customWidth="1"/>
    <col min="1539" max="1539" width="24.5703125" style="67" customWidth="1"/>
    <col min="1540" max="1540" width="11.5703125" style="67" customWidth="1"/>
    <col min="1541" max="1792" width="9.140625" style="67"/>
    <col min="1793" max="1793" width="7" style="67" customWidth="1"/>
    <col min="1794" max="1794" width="64.85546875" style="67" customWidth="1"/>
    <col min="1795" max="1795" width="24.5703125" style="67" customWidth="1"/>
    <col min="1796" max="1796" width="11.5703125" style="67" customWidth="1"/>
    <col min="1797" max="2048" width="9.140625" style="67"/>
    <col min="2049" max="2049" width="7" style="67" customWidth="1"/>
    <col min="2050" max="2050" width="64.85546875" style="67" customWidth="1"/>
    <col min="2051" max="2051" width="24.5703125" style="67" customWidth="1"/>
    <col min="2052" max="2052" width="11.5703125" style="67" customWidth="1"/>
    <col min="2053" max="2304" width="9.140625" style="67"/>
    <col min="2305" max="2305" width="7" style="67" customWidth="1"/>
    <col min="2306" max="2306" width="64.85546875" style="67" customWidth="1"/>
    <col min="2307" max="2307" width="24.5703125" style="67" customWidth="1"/>
    <col min="2308" max="2308" width="11.5703125" style="67" customWidth="1"/>
    <col min="2309" max="2560" width="9.140625" style="67"/>
    <col min="2561" max="2561" width="7" style="67" customWidth="1"/>
    <col min="2562" max="2562" width="64.85546875" style="67" customWidth="1"/>
    <col min="2563" max="2563" width="24.5703125" style="67" customWidth="1"/>
    <col min="2564" max="2564" width="11.5703125" style="67" customWidth="1"/>
    <col min="2565" max="2816" width="9.140625" style="67"/>
    <col min="2817" max="2817" width="7" style="67" customWidth="1"/>
    <col min="2818" max="2818" width="64.85546875" style="67" customWidth="1"/>
    <col min="2819" max="2819" width="24.5703125" style="67" customWidth="1"/>
    <col min="2820" max="2820" width="11.5703125" style="67" customWidth="1"/>
    <col min="2821" max="3072" width="9.140625" style="67"/>
    <col min="3073" max="3073" width="7" style="67" customWidth="1"/>
    <col min="3074" max="3074" width="64.85546875" style="67" customWidth="1"/>
    <col min="3075" max="3075" width="24.5703125" style="67" customWidth="1"/>
    <col min="3076" max="3076" width="11.5703125" style="67" customWidth="1"/>
    <col min="3077" max="3328" width="9.140625" style="67"/>
    <col min="3329" max="3329" width="7" style="67" customWidth="1"/>
    <col min="3330" max="3330" width="64.85546875" style="67" customWidth="1"/>
    <col min="3331" max="3331" width="24.5703125" style="67" customWidth="1"/>
    <col min="3332" max="3332" width="11.5703125" style="67" customWidth="1"/>
    <col min="3333" max="3584" width="9.140625" style="67"/>
    <col min="3585" max="3585" width="7" style="67" customWidth="1"/>
    <col min="3586" max="3586" width="64.85546875" style="67" customWidth="1"/>
    <col min="3587" max="3587" width="24.5703125" style="67" customWidth="1"/>
    <col min="3588" max="3588" width="11.5703125" style="67" customWidth="1"/>
    <col min="3589" max="3840" width="9.140625" style="67"/>
    <col min="3841" max="3841" width="7" style="67" customWidth="1"/>
    <col min="3842" max="3842" width="64.85546875" style="67" customWidth="1"/>
    <col min="3843" max="3843" width="24.5703125" style="67" customWidth="1"/>
    <col min="3844" max="3844" width="11.5703125" style="67" customWidth="1"/>
    <col min="3845" max="4096" width="9.140625" style="67"/>
    <col min="4097" max="4097" width="7" style="67" customWidth="1"/>
    <col min="4098" max="4098" width="64.85546875" style="67" customWidth="1"/>
    <col min="4099" max="4099" width="24.5703125" style="67" customWidth="1"/>
    <col min="4100" max="4100" width="11.5703125" style="67" customWidth="1"/>
    <col min="4101" max="4352" width="9.140625" style="67"/>
    <col min="4353" max="4353" width="7" style="67" customWidth="1"/>
    <col min="4354" max="4354" width="64.85546875" style="67" customWidth="1"/>
    <col min="4355" max="4355" width="24.5703125" style="67" customWidth="1"/>
    <col min="4356" max="4356" width="11.5703125" style="67" customWidth="1"/>
    <col min="4357" max="4608" width="9.140625" style="67"/>
    <col min="4609" max="4609" width="7" style="67" customWidth="1"/>
    <col min="4610" max="4610" width="64.85546875" style="67" customWidth="1"/>
    <col min="4611" max="4611" width="24.5703125" style="67" customWidth="1"/>
    <col min="4612" max="4612" width="11.5703125" style="67" customWidth="1"/>
    <col min="4613" max="4864" width="9.140625" style="67"/>
    <col min="4865" max="4865" width="7" style="67" customWidth="1"/>
    <col min="4866" max="4866" width="64.85546875" style="67" customWidth="1"/>
    <col min="4867" max="4867" width="24.5703125" style="67" customWidth="1"/>
    <col min="4868" max="4868" width="11.5703125" style="67" customWidth="1"/>
    <col min="4869" max="5120" width="9.140625" style="67"/>
    <col min="5121" max="5121" width="7" style="67" customWidth="1"/>
    <col min="5122" max="5122" width="64.85546875" style="67" customWidth="1"/>
    <col min="5123" max="5123" width="24.5703125" style="67" customWidth="1"/>
    <col min="5124" max="5124" width="11.5703125" style="67" customWidth="1"/>
    <col min="5125" max="5376" width="9.140625" style="67"/>
    <col min="5377" max="5377" width="7" style="67" customWidth="1"/>
    <col min="5378" max="5378" width="64.85546875" style="67" customWidth="1"/>
    <col min="5379" max="5379" width="24.5703125" style="67" customWidth="1"/>
    <col min="5380" max="5380" width="11.5703125" style="67" customWidth="1"/>
    <col min="5381" max="5632" width="9.140625" style="67"/>
    <col min="5633" max="5633" width="7" style="67" customWidth="1"/>
    <col min="5634" max="5634" width="64.85546875" style="67" customWidth="1"/>
    <col min="5635" max="5635" width="24.5703125" style="67" customWidth="1"/>
    <col min="5636" max="5636" width="11.5703125" style="67" customWidth="1"/>
    <col min="5637" max="5888" width="9.140625" style="67"/>
    <col min="5889" max="5889" width="7" style="67" customWidth="1"/>
    <col min="5890" max="5890" width="64.85546875" style="67" customWidth="1"/>
    <col min="5891" max="5891" width="24.5703125" style="67" customWidth="1"/>
    <col min="5892" max="5892" width="11.5703125" style="67" customWidth="1"/>
    <col min="5893" max="6144" width="9.140625" style="67"/>
    <col min="6145" max="6145" width="7" style="67" customWidth="1"/>
    <col min="6146" max="6146" width="64.85546875" style="67" customWidth="1"/>
    <col min="6147" max="6147" width="24.5703125" style="67" customWidth="1"/>
    <col min="6148" max="6148" width="11.5703125" style="67" customWidth="1"/>
    <col min="6149" max="6400" width="9.140625" style="67"/>
    <col min="6401" max="6401" width="7" style="67" customWidth="1"/>
    <col min="6402" max="6402" width="64.85546875" style="67" customWidth="1"/>
    <col min="6403" max="6403" width="24.5703125" style="67" customWidth="1"/>
    <col min="6404" max="6404" width="11.5703125" style="67" customWidth="1"/>
    <col min="6405" max="6656" width="9.140625" style="67"/>
    <col min="6657" max="6657" width="7" style="67" customWidth="1"/>
    <col min="6658" max="6658" width="64.85546875" style="67" customWidth="1"/>
    <col min="6659" max="6659" width="24.5703125" style="67" customWidth="1"/>
    <col min="6660" max="6660" width="11.5703125" style="67" customWidth="1"/>
    <col min="6661" max="6912" width="9.140625" style="67"/>
    <col min="6913" max="6913" width="7" style="67" customWidth="1"/>
    <col min="6914" max="6914" width="64.85546875" style="67" customWidth="1"/>
    <col min="6915" max="6915" width="24.5703125" style="67" customWidth="1"/>
    <col min="6916" max="6916" width="11.5703125" style="67" customWidth="1"/>
    <col min="6917" max="7168" width="9.140625" style="67"/>
    <col min="7169" max="7169" width="7" style="67" customWidth="1"/>
    <col min="7170" max="7170" width="64.85546875" style="67" customWidth="1"/>
    <col min="7171" max="7171" width="24.5703125" style="67" customWidth="1"/>
    <col min="7172" max="7172" width="11.5703125" style="67" customWidth="1"/>
    <col min="7173" max="7424" width="9.140625" style="67"/>
    <col min="7425" max="7425" width="7" style="67" customWidth="1"/>
    <col min="7426" max="7426" width="64.85546875" style="67" customWidth="1"/>
    <col min="7427" max="7427" width="24.5703125" style="67" customWidth="1"/>
    <col min="7428" max="7428" width="11.5703125" style="67" customWidth="1"/>
    <col min="7429" max="7680" width="9.140625" style="67"/>
    <col min="7681" max="7681" width="7" style="67" customWidth="1"/>
    <col min="7682" max="7682" width="64.85546875" style="67" customWidth="1"/>
    <col min="7683" max="7683" width="24.5703125" style="67" customWidth="1"/>
    <col min="7684" max="7684" width="11.5703125" style="67" customWidth="1"/>
    <col min="7685" max="7936" width="9.140625" style="67"/>
    <col min="7937" max="7937" width="7" style="67" customWidth="1"/>
    <col min="7938" max="7938" width="64.85546875" style="67" customWidth="1"/>
    <col min="7939" max="7939" width="24.5703125" style="67" customWidth="1"/>
    <col min="7940" max="7940" width="11.5703125" style="67" customWidth="1"/>
    <col min="7941" max="8192" width="9.140625" style="67"/>
    <col min="8193" max="8193" width="7" style="67" customWidth="1"/>
    <col min="8194" max="8194" width="64.85546875" style="67" customWidth="1"/>
    <col min="8195" max="8195" width="24.5703125" style="67" customWidth="1"/>
    <col min="8196" max="8196" width="11.5703125" style="67" customWidth="1"/>
    <col min="8197" max="8448" width="9.140625" style="67"/>
    <col min="8449" max="8449" width="7" style="67" customWidth="1"/>
    <col min="8450" max="8450" width="64.85546875" style="67" customWidth="1"/>
    <col min="8451" max="8451" width="24.5703125" style="67" customWidth="1"/>
    <col min="8452" max="8452" width="11.5703125" style="67" customWidth="1"/>
    <col min="8453" max="8704" width="9.140625" style="67"/>
    <col min="8705" max="8705" width="7" style="67" customWidth="1"/>
    <col min="8706" max="8706" width="64.85546875" style="67" customWidth="1"/>
    <col min="8707" max="8707" width="24.5703125" style="67" customWidth="1"/>
    <col min="8708" max="8708" width="11.5703125" style="67" customWidth="1"/>
    <col min="8709" max="8960" width="9.140625" style="67"/>
    <col min="8961" max="8961" width="7" style="67" customWidth="1"/>
    <col min="8962" max="8962" width="64.85546875" style="67" customWidth="1"/>
    <col min="8963" max="8963" width="24.5703125" style="67" customWidth="1"/>
    <col min="8964" max="8964" width="11.5703125" style="67" customWidth="1"/>
    <col min="8965" max="9216" width="9.140625" style="67"/>
    <col min="9217" max="9217" width="7" style="67" customWidth="1"/>
    <col min="9218" max="9218" width="64.85546875" style="67" customWidth="1"/>
    <col min="9219" max="9219" width="24.5703125" style="67" customWidth="1"/>
    <col min="9220" max="9220" width="11.5703125" style="67" customWidth="1"/>
    <col min="9221" max="9472" width="9.140625" style="67"/>
    <col min="9473" max="9473" width="7" style="67" customWidth="1"/>
    <col min="9474" max="9474" width="64.85546875" style="67" customWidth="1"/>
    <col min="9475" max="9475" width="24.5703125" style="67" customWidth="1"/>
    <col min="9476" max="9476" width="11.5703125" style="67" customWidth="1"/>
    <col min="9477" max="9728" width="9.140625" style="67"/>
    <col min="9729" max="9729" width="7" style="67" customWidth="1"/>
    <col min="9730" max="9730" width="64.85546875" style="67" customWidth="1"/>
    <col min="9731" max="9731" width="24.5703125" style="67" customWidth="1"/>
    <col min="9732" max="9732" width="11.5703125" style="67" customWidth="1"/>
    <col min="9733" max="9984" width="9.140625" style="67"/>
    <col min="9985" max="9985" width="7" style="67" customWidth="1"/>
    <col min="9986" max="9986" width="64.85546875" style="67" customWidth="1"/>
    <col min="9987" max="9987" width="24.5703125" style="67" customWidth="1"/>
    <col min="9988" max="9988" width="11.5703125" style="67" customWidth="1"/>
    <col min="9989" max="10240" width="9.140625" style="67"/>
    <col min="10241" max="10241" width="7" style="67" customWidth="1"/>
    <col min="10242" max="10242" width="64.85546875" style="67" customWidth="1"/>
    <col min="10243" max="10243" width="24.5703125" style="67" customWidth="1"/>
    <col min="10244" max="10244" width="11.5703125" style="67" customWidth="1"/>
    <col min="10245" max="10496" width="9.140625" style="67"/>
    <col min="10497" max="10497" width="7" style="67" customWidth="1"/>
    <col min="10498" max="10498" width="64.85546875" style="67" customWidth="1"/>
    <col min="10499" max="10499" width="24.5703125" style="67" customWidth="1"/>
    <col min="10500" max="10500" width="11.5703125" style="67" customWidth="1"/>
    <col min="10501" max="10752" width="9.140625" style="67"/>
    <col min="10753" max="10753" width="7" style="67" customWidth="1"/>
    <col min="10754" max="10754" width="64.85546875" style="67" customWidth="1"/>
    <col min="10755" max="10755" width="24.5703125" style="67" customWidth="1"/>
    <col min="10756" max="10756" width="11.5703125" style="67" customWidth="1"/>
    <col min="10757" max="11008" width="9.140625" style="67"/>
    <col min="11009" max="11009" width="7" style="67" customWidth="1"/>
    <col min="11010" max="11010" width="64.85546875" style="67" customWidth="1"/>
    <col min="11011" max="11011" width="24.5703125" style="67" customWidth="1"/>
    <col min="11012" max="11012" width="11.5703125" style="67" customWidth="1"/>
    <col min="11013" max="11264" width="9.140625" style="67"/>
    <col min="11265" max="11265" width="7" style="67" customWidth="1"/>
    <col min="11266" max="11266" width="64.85546875" style="67" customWidth="1"/>
    <col min="11267" max="11267" width="24.5703125" style="67" customWidth="1"/>
    <col min="11268" max="11268" width="11.5703125" style="67" customWidth="1"/>
    <col min="11269" max="11520" width="9.140625" style="67"/>
    <col min="11521" max="11521" width="7" style="67" customWidth="1"/>
    <col min="11522" max="11522" width="64.85546875" style="67" customWidth="1"/>
    <col min="11523" max="11523" width="24.5703125" style="67" customWidth="1"/>
    <col min="11524" max="11524" width="11.5703125" style="67" customWidth="1"/>
    <col min="11525" max="11776" width="9.140625" style="67"/>
    <col min="11777" max="11777" width="7" style="67" customWidth="1"/>
    <col min="11778" max="11778" width="64.85546875" style="67" customWidth="1"/>
    <col min="11779" max="11779" width="24.5703125" style="67" customWidth="1"/>
    <col min="11780" max="11780" width="11.5703125" style="67" customWidth="1"/>
    <col min="11781" max="12032" width="9.140625" style="67"/>
    <col min="12033" max="12033" width="7" style="67" customWidth="1"/>
    <col min="12034" max="12034" width="64.85546875" style="67" customWidth="1"/>
    <col min="12035" max="12035" width="24.5703125" style="67" customWidth="1"/>
    <col min="12036" max="12036" width="11.5703125" style="67" customWidth="1"/>
    <col min="12037" max="12288" width="9.140625" style="67"/>
    <col min="12289" max="12289" width="7" style="67" customWidth="1"/>
    <col min="12290" max="12290" width="64.85546875" style="67" customWidth="1"/>
    <col min="12291" max="12291" width="24.5703125" style="67" customWidth="1"/>
    <col min="12292" max="12292" width="11.5703125" style="67" customWidth="1"/>
    <col min="12293" max="12544" width="9.140625" style="67"/>
    <col min="12545" max="12545" width="7" style="67" customWidth="1"/>
    <col min="12546" max="12546" width="64.85546875" style="67" customWidth="1"/>
    <col min="12547" max="12547" width="24.5703125" style="67" customWidth="1"/>
    <col min="12548" max="12548" width="11.5703125" style="67" customWidth="1"/>
    <col min="12549" max="12800" width="9.140625" style="67"/>
    <col min="12801" max="12801" width="7" style="67" customWidth="1"/>
    <col min="12802" max="12802" width="64.85546875" style="67" customWidth="1"/>
    <col min="12803" max="12803" width="24.5703125" style="67" customWidth="1"/>
    <col min="12804" max="12804" width="11.5703125" style="67" customWidth="1"/>
    <col min="12805" max="13056" width="9.140625" style="67"/>
    <col min="13057" max="13057" width="7" style="67" customWidth="1"/>
    <col min="13058" max="13058" width="64.85546875" style="67" customWidth="1"/>
    <col min="13059" max="13059" width="24.5703125" style="67" customWidth="1"/>
    <col min="13060" max="13060" width="11.5703125" style="67" customWidth="1"/>
    <col min="13061" max="13312" width="9.140625" style="67"/>
    <col min="13313" max="13313" width="7" style="67" customWidth="1"/>
    <col min="13314" max="13314" width="64.85546875" style="67" customWidth="1"/>
    <col min="13315" max="13315" width="24.5703125" style="67" customWidth="1"/>
    <col min="13316" max="13316" width="11.5703125" style="67" customWidth="1"/>
    <col min="13317" max="13568" width="9.140625" style="67"/>
    <col min="13569" max="13569" width="7" style="67" customWidth="1"/>
    <col min="13570" max="13570" width="64.85546875" style="67" customWidth="1"/>
    <col min="13571" max="13571" width="24.5703125" style="67" customWidth="1"/>
    <col min="13572" max="13572" width="11.5703125" style="67" customWidth="1"/>
    <col min="13573" max="13824" width="9.140625" style="67"/>
    <col min="13825" max="13825" width="7" style="67" customWidth="1"/>
    <col min="13826" max="13826" width="64.85546875" style="67" customWidth="1"/>
    <col min="13827" max="13827" width="24.5703125" style="67" customWidth="1"/>
    <col min="13828" max="13828" width="11.5703125" style="67" customWidth="1"/>
    <col min="13829" max="14080" width="9.140625" style="67"/>
    <col min="14081" max="14081" width="7" style="67" customWidth="1"/>
    <col min="14082" max="14082" width="64.85546875" style="67" customWidth="1"/>
    <col min="14083" max="14083" width="24.5703125" style="67" customWidth="1"/>
    <col min="14084" max="14084" width="11.5703125" style="67" customWidth="1"/>
    <col min="14085" max="14336" width="9.140625" style="67"/>
    <col min="14337" max="14337" width="7" style="67" customWidth="1"/>
    <col min="14338" max="14338" width="64.85546875" style="67" customWidth="1"/>
    <col min="14339" max="14339" width="24.5703125" style="67" customWidth="1"/>
    <col min="14340" max="14340" width="11.5703125" style="67" customWidth="1"/>
    <col min="14341" max="14592" width="9.140625" style="67"/>
    <col min="14593" max="14593" width="7" style="67" customWidth="1"/>
    <col min="14594" max="14594" width="64.85546875" style="67" customWidth="1"/>
    <col min="14595" max="14595" width="24.5703125" style="67" customWidth="1"/>
    <col min="14596" max="14596" width="11.5703125" style="67" customWidth="1"/>
    <col min="14597" max="14848" width="9.140625" style="67"/>
    <col min="14849" max="14849" width="7" style="67" customWidth="1"/>
    <col min="14850" max="14850" width="64.85546875" style="67" customWidth="1"/>
    <col min="14851" max="14851" width="24.5703125" style="67" customWidth="1"/>
    <col min="14852" max="14852" width="11.5703125" style="67" customWidth="1"/>
    <col min="14853" max="15104" width="9.140625" style="67"/>
    <col min="15105" max="15105" width="7" style="67" customWidth="1"/>
    <col min="15106" max="15106" width="64.85546875" style="67" customWidth="1"/>
    <col min="15107" max="15107" width="24.5703125" style="67" customWidth="1"/>
    <col min="15108" max="15108" width="11.5703125" style="67" customWidth="1"/>
    <col min="15109" max="15360" width="9.140625" style="67"/>
    <col min="15361" max="15361" width="7" style="67" customWidth="1"/>
    <col min="15362" max="15362" width="64.85546875" style="67" customWidth="1"/>
    <col min="15363" max="15363" width="24.5703125" style="67" customWidth="1"/>
    <col min="15364" max="15364" width="11.5703125" style="67" customWidth="1"/>
    <col min="15365" max="15616" width="9.140625" style="67"/>
    <col min="15617" max="15617" width="7" style="67" customWidth="1"/>
    <col min="15618" max="15618" width="64.85546875" style="67" customWidth="1"/>
    <col min="15619" max="15619" width="24.5703125" style="67" customWidth="1"/>
    <col min="15620" max="15620" width="11.5703125" style="67" customWidth="1"/>
    <col min="15621" max="15872" width="9.140625" style="67"/>
    <col min="15873" max="15873" width="7" style="67" customWidth="1"/>
    <col min="15874" max="15874" width="64.85546875" style="67" customWidth="1"/>
    <col min="15875" max="15875" width="24.5703125" style="67" customWidth="1"/>
    <col min="15876" max="15876" width="11.5703125" style="67" customWidth="1"/>
    <col min="15877" max="16128" width="9.140625" style="67"/>
    <col min="16129" max="16129" width="7" style="67" customWidth="1"/>
    <col min="16130" max="16130" width="64.85546875" style="67" customWidth="1"/>
    <col min="16131" max="16131" width="24.5703125" style="67" customWidth="1"/>
    <col min="16132" max="16132" width="11.5703125" style="67" customWidth="1"/>
    <col min="16133" max="16384" width="9.140625" style="67"/>
  </cols>
  <sheetData>
    <row r="1" spans="1:9" s="65" customFormat="1" ht="18.75" thickBot="1" x14ac:dyDescent="0.3">
      <c r="A1" s="322" t="str">
        <f>'[26]MG SoP 01'!A1</f>
        <v>Name of Distribution Licensee: M G V C L</v>
      </c>
      <c r="B1" s="323"/>
      <c r="C1" s="324"/>
    </row>
    <row r="2" spans="1:9" s="65" customFormat="1" ht="18.75" thickBot="1" x14ac:dyDescent="0.3">
      <c r="A2" s="325" t="str">
        <f>'[26]MG SoP 01'!A2</f>
        <v>Quarter :   Q-II  (Jul-Aug-Sep-2023-24)</v>
      </c>
      <c r="B2" s="326"/>
      <c r="C2" s="327"/>
    </row>
    <row r="3" spans="1:9" s="65" customFormat="1" ht="18.75" thickBot="1" x14ac:dyDescent="0.3">
      <c r="A3" s="328" t="str">
        <f>'[26]MG SoP 01'!A3</f>
        <v>Year: 2023-24</v>
      </c>
      <c r="B3" s="329"/>
      <c r="C3" s="330"/>
    </row>
    <row r="4" spans="1:9" ht="37.5" customHeight="1" x14ac:dyDescent="0.2">
      <c r="A4" s="331" t="s">
        <v>105</v>
      </c>
      <c r="B4" s="332"/>
      <c r="C4" s="333"/>
      <c r="D4" s="66"/>
      <c r="E4" s="66"/>
      <c r="F4" s="66"/>
      <c r="G4" s="66"/>
      <c r="H4" s="66"/>
    </row>
    <row r="5" spans="1:9" ht="31.5" customHeight="1" x14ac:dyDescent="0.2">
      <c r="A5" s="334" t="s">
        <v>106</v>
      </c>
      <c r="B5" s="335"/>
      <c r="C5" s="336"/>
      <c r="D5" s="68"/>
      <c r="E5" s="68"/>
      <c r="F5" s="68"/>
      <c r="G5" s="68"/>
    </row>
    <row r="6" spans="1:9" ht="42" customHeight="1" thickBot="1" x14ac:dyDescent="0.25">
      <c r="A6" s="337"/>
      <c r="B6" s="338"/>
      <c r="C6" s="339"/>
      <c r="D6" s="68"/>
      <c r="E6" s="69"/>
      <c r="F6" s="68"/>
      <c r="G6" s="68"/>
      <c r="H6" s="70"/>
      <c r="I6" s="70"/>
    </row>
    <row r="7" spans="1:9" ht="54" x14ac:dyDescent="0.2">
      <c r="A7" s="71" t="s">
        <v>107</v>
      </c>
      <c r="B7" s="72" t="s">
        <v>108</v>
      </c>
      <c r="C7" s="73" t="s">
        <v>109</v>
      </c>
      <c r="E7" s="70"/>
    </row>
    <row r="8" spans="1:9" ht="48.75" hidden="1" customHeight="1" thickBot="1" x14ac:dyDescent="0.25">
      <c r="A8" s="74"/>
      <c r="B8" s="63"/>
      <c r="C8" s="75"/>
    </row>
    <row r="9" spans="1:9" ht="39.950000000000003" customHeight="1" x14ac:dyDescent="0.2">
      <c r="A9" s="74">
        <v>1</v>
      </c>
      <c r="B9" s="76" t="s">
        <v>110</v>
      </c>
      <c r="C9" s="77">
        <v>3527036</v>
      </c>
      <c r="D9" s="78"/>
      <c r="F9" s="79"/>
      <c r="G9" s="78"/>
      <c r="H9" s="78"/>
      <c r="I9" s="78"/>
    </row>
    <row r="10" spans="1:9" ht="39.950000000000003" customHeight="1" x14ac:dyDescent="0.2">
      <c r="A10" s="74">
        <v>2</v>
      </c>
      <c r="B10" s="76" t="s">
        <v>111</v>
      </c>
      <c r="C10" s="77">
        <v>3527036</v>
      </c>
      <c r="D10" s="78"/>
      <c r="F10" s="79"/>
      <c r="G10" s="78"/>
      <c r="H10" s="78"/>
      <c r="I10" s="78"/>
    </row>
    <row r="11" spans="1:9" ht="39.950000000000003" customHeight="1" x14ac:dyDescent="0.2">
      <c r="A11" s="74">
        <v>3</v>
      </c>
      <c r="B11" s="76" t="s">
        <v>112</v>
      </c>
      <c r="C11" s="77">
        <v>3527036</v>
      </c>
      <c r="D11" s="78"/>
      <c r="F11" s="79"/>
      <c r="G11" s="78"/>
      <c r="H11" s="78"/>
      <c r="I11" s="78"/>
    </row>
    <row r="12" spans="1:9" ht="30.75" customHeight="1" x14ac:dyDescent="0.2">
      <c r="A12" s="63">
        <v>4</v>
      </c>
      <c r="B12" s="76" t="s">
        <v>113</v>
      </c>
      <c r="C12" s="80">
        <v>4594</v>
      </c>
      <c r="E12" s="81"/>
      <c r="F12" s="78"/>
      <c r="G12" s="78"/>
      <c r="H12" s="82"/>
      <c r="I12" s="78"/>
    </row>
    <row r="13" spans="1:9" ht="36" x14ac:dyDescent="0.2">
      <c r="A13" s="63">
        <v>5</v>
      </c>
      <c r="B13" s="76" t="s">
        <v>114</v>
      </c>
      <c r="C13" s="83">
        <v>3596</v>
      </c>
    </row>
  </sheetData>
  <mergeCells count="5">
    <mergeCell ref="A1:C1"/>
    <mergeCell ref="A2:C2"/>
    <mergeCell ref="A3:C3"/>
    <mergeCell ref="A4:C4"/>
    <mergeCell ref="A5:C6"/>
  </mergeCells>
  <printOptions horizontalCentered="1" verticalCentered="1"/>
  <pageMargins left="0.45" right="0.45" top="0.5" bottom="0.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3"/>
  <sheetViews>
    <sheetView topLeftCell="A7" zoomScaleNormal="100" workbookViewId="0">
      <selection activeCell="D7" sqref="D7"/>
    </sheetView>
  </sheetViews>
  <sheetFormatPr defaultRowHeight="20.25" x14ac:dyDescent="0.3"/>
  <cols>
    <col min="1" max="1" width="8" style="283" bestFit="1" customWidth="1"/>
    <col min="2" max="3" width="25.5703125" style="283" customWidth="1"/>
    <col min="4" max="4" width="22.140625" style="283" customWidth="1"/>
    <col min="5" max="6" width="21.85546875" style="283" customWidth="1"/>
    <col min="7" max="257" width="9.140625" style="283"/>
    <col min="258" max="258" width="8" style="283" bestFit="1" customWidth="1"/>
    <col min="259" max="259" width="25.5703125" style="283" customWidth="1"/>
    <col min="260" max="260" width="22.140625" style="283" customWidth="1"/>
    <col min="261" max="262" width="21.85546875" style="283" customWidth="1"/>
    <col min="263" max="513" width="9.140625" style="283"/>
    <col min="514" max="514" width="8" style="283" bestFit="1" customWidth="1"/>
    <col min="515" max="515" width="25.5703125" style="283" customWidth="1"/>
    <col min="516" max="516" width="22.140625" style="283" customWidth="1"/>
    <col min="517" max="518" width="21.85546875" style="283" customWidth="1"/>
    <col min="519" max="769" width="9.140625" style="283"/>
    <col min="770" max="770" width="8" style="283" bestFit="1" customWidth="1"/>
    <col min="771" max="771" width="25.5703125" style="283" customWidth="1"/>
    <col min="772" max="772" width="22.140625" style="283" customWidth="1"/>
    <col min="773" max="774" width="21.85546875" style="283" customWidth="1"/>
    <col min="775" max="1025" width="9.140625" style="283"/>
    <col min="1026" max="1026" width="8" style="283" bestFit="1" customWidth="1"/>
    <col min="1027" max="1027" width="25.5703125" style="283" customWidth="1"/>
    <col min="1028" max="1028" width="22.140625" style="283" customWidth="1"/>
    <col min="1029" max="1030" width="21.85546875" style="283" customWidth="1"/>
    <col min="1031" max="1281" width="9.140625" style="283"/>
    <col min="1282" max="1282" width="8" style="283" bestFit="1" customWidth="1"/>
    <col min="1283" max="1283" width="25.5703125" style="283" customWidth="1"/>
    <col min="1284" max="1284" width="22.140625" style="283" customWidth="1"/>
    <col min="1285" max="1286" width="21.85546875" style="283" customWidth="1"/>
    <col min="1287" max="1537" width="9.140625" style="283"/>
    <col min="1538" max="1538" width="8" style="283" bestFit="1" customWidth="1"/>
    <col min="1539" max="1539" width="25.5703125" style="283" customWidth="1"/>
    <col min="1540" max="1540" width="22.140625" style="283" customWidth="1"/>
    <col min="1541" max="1542" width="21.85546875" style="283" customWidth="1"/>
    <col min="1543" max="1793" width="9.140625" style="283"/>
    <col min="1794" max="1794" width="8" style="283" bestFit="1" customWidth="1"/>
    <col min="1795" max="1795" width="25.5703125" style="283" customWidth="1"/>
    <col min="1796" max="1796" width="22.140625" style="283" customWidth="1"/>
    <col min="1797" max="1798" width="21.85546875" style="283" customWidth="1"/>
    <col min="1799" max="2049" width="9.140625" style="283"/>
    <col min="2050" max="2050" width="8" style="283" bestFit="1" customWidth="1"/>
    <col min="2051" max="2051" width="25.5703125" style="283" customWidth="1"/>
    <col min="2052" max="2052" width="22.140625" style="283" customWidth="1"/>
    <col min="2053" max="2054" width="21.85546875" style="283" customWidth="1"/>
    <col min="2055" max="2305" width="9.140625" style="283"/>
    <col min="2306" max="2306" width="8" style="283" bestFit="1" customWidth="1"/>
    <col min="2307" max="2307" width="25.5703125" style="283" customWidth="1"/>
    <col min="2308" max="2308" width="22.140625" style="283" customWidth="1"/>
    <col min="2309" max="2310" width="21.85546875" style="283" customWidth="1"/>
    <col min="2311" max="2561" width="9.140625" style="283"/>
    <col min="2562" max="2562" width="8" style="283" bestFit="1" customWidth="1"/>
    <col min="2563" max="2563" width="25.5703125" style="283" customWidth="1"/>
    <col min="2564" max="2564" width="22.140625" style="283" customWidth="1"/>
    <col min="2565" max="2566" width="21.85546875" style="283" customWidth="1"/>
    <col min="2567" max="2817" width="9.140625" style="283"/>
    <col min="2818" max="2818" width="8" style="283" bestFit="1" customWidth="1"/>
    <col min="2819" max="2819" width="25.5703125" style="283" customWidth="1"/>
    <col min="2820" max="2820" width="22.140625" style="283" customWidth="1"/>
    <col min="2821" max="2822" width="21.85546875" style="283" customWidth="1"/>
    <col min="2823" max="3073" width="9.140625" style="283"/>
    <col min="3074" max="3074" width="8" style="283" bestFit="1" customWidth="1"/>
    <col min="3075" max="3075" width="25.5703125" style="283" customWidth="1"/>
    <col min="3076" max="3076" width="22.140625" style="283" customWidth="1"/>
    <col min="3077" max="3078" width="21.85546875" style="283" customWidth="1"/>
    <col min="3079" max="3329" width="9.140625" style="283"/>
    <col min="3330" max="3330" width="8" style="283" bestFit="1" customWidth="1"/>
    <col min="3331" max="3331" width="25.5703125" style="283" customWidth="1"/>
    <col min="3332" max="3332" width="22.140625" style="283" customWidth="1"/>
    <col min="3333" max="3334" width="21.85546875" style="283" customWidth="1"/>
    <col min="3335" max="3585" width="9.140625" style="283"/>
    <col min="3586" max="3586" width="8" style="283" bestFit="1" customWidth="1"/>
    <col min="3587" max="3587" width="25.5703125" style="283" customWidth="1"/>
    <col min="3588" max="3588" width="22.140625" style="283" customWidth="1"/>
    <col min="3589" max="3590" width="21.85546875" style="283" customWidth="1"/>
    <col min="3591" max="3841" width="9.140625" style="283"/>
    <col min="3842" max="3842" width="8" style="283" bestFit="1" customWidth="1"/>
    <col min="3843" max="3843" width="25.5703125" style="283" customWidth="1"/>
    <col min="3844" max="3844" width="22.140625" style="283" customWidth="1"/>
    <col min="3845" max="3846" width="21.85546875" style="283" customWidth="1"/>
    <col min="3847" max="4097" width="9.140625" style="283"/>
    <col min="4098" max="4098" width="8" style="283" bestFit="1" customWidth="1"/>
    <col min="4099" max="4099" width="25.5703125" style="283" customWidth="1"/>
    <col min="4100" max="4100" width="22.140625" style="283" customWidth="1"/>
    <col min="4101" max="4102" width="21.85546875" style="283" customWidth="1"/>
    <col min="4103" max="4353" width="9.140625" style="283"/>
    <col min="4354" max="4354" width="8" style="283" bestFit="1" customWidth="1"/>
    <col min="4355" max="4355" width="25.5703125" style="283" customWidth="1"/>
    <col min="4356" max="4356" width="22.140625" style="283" customWidth="1"/>
    <col min="4357" max="4358" width="21.85546875" style="283" customWidth="1"/>
    <col min="4359" max="4609" width="9.140625" style="283"/>
    <col min="4610" max="4610" width="8" style="283" bestFit="1" customWidth="1"/>
    <col min="4611" max="4611" width="25.5703125" style="283" customWidth="1"/>
    <col min="4612" max="4612" width="22.140625" style="283" customWidth="1"/>
    <col min="4613" max="4614" width="21.85546875" style="283" customWidth="1"/>
    <col min="4615" max="4865" width="9.140625" style="283"/>
    <col min="4866" max="4866" width="8" style="283" bestFit="1" customWidth="1"/>
    <col min="4867" max="4867" width="25.5703125" style="283" customWidth="1"/>
    <col min="4868" max="4868" width="22.140625" style="283" customWidth="1"/>
    <col min="4869" max="4870" width="21.85546875" style="283" customWidth="1"/>
    <col min="4871" max="5121" width="9.140625" style="283"/>
    <col min="5122" max="5122" width="8" style="283" bestFit="1" customWidth="1"/>
    <col min="5123" max="5123" width="25.5703125" style="283" customWidth="1"/>
    <col min="5124" max="5124" width="22.140625" style="283" customWidth="1"/>
    <col min="5125" max="5126" width="21.85546875" style="283" customWidth="1"/>
    <col min="5127" max="5377" width="9.140625" style="283"/>
    <col min="5378" max="5378" width="8" style="283" bestFit="1" customWidth="1"/>
    <col min="5379" max="5379" width="25.5703125" style="283" customWidth="1"/>
    <col min="5380" max="5380" width="22.140625" style="283" customWidth="1"/>
    <col min="5381" max="5382" width="21.85546875" style="283" customWidth="1"/>
    <col min="5383" max="5633" width="9.140625" style="283"/>
    <col min="5634" max="5634" width="8" style="283" bestFit="1" customWidth="1"/>
    <col min="5635" max="5635" width="25.5703125" style="283" customWidth="1"/>
    <col min="5636" max="5636" width="22.140625" style="283" customWidth="1"/>
    <col min="5637" max="5638" width="21.85546875" style="283" customWidth="1"/>
    <col min="5639" max="5889" width="9.140625" style="283"/>
    <col min="5890" max="5890" width="8" style="283" bestFit="1" customWidth="1"/>
    <col min="5891" max="5891" width="25.5703125" style="283" customWidth="1"/>
    <col min="5892" max="5892" width="22.140625" style="283" customWidth="1"/>
    <col min="5893" max="5894" width="21.85546875" style="283" customWidth="1"/>
    <col min="5895" max="6145" width="9.140625" style="283"/>
    <col min="6146" max="6146" width="8" style="283" bestFit="1" customWidth="1"/>
    <col min="6147" max="6147" width="25.5703125" style="283" customWidth="1"/>
    <col min="6148" max="6148" width="22.140625" style="283" customWidth="1"/>
    <col min="6149" max="6150" width="21.85546875" style="283" customWidth="1"/>
    <col min="6151" max="6401" width="9.140625" style="283"/>
    <col min="6402" max="6402" width="8" style="283" bestFit="1" customWidth="1"/>
    <col min="6403" max="6403" width="25.5703125" style="283" customWidth="1"/>
    <col min="6404" max="6404" width="22.140625" style="283" customWidth="1"/>
    <col min="6405" max="6406" width="21.85546875" style="283" customWidth="1"/>
    <col min="6407" max="6657" width="9.140625" style="283"/>
    <col min="6658" max="6658" width="8" style="283" bestFit="1" customWidth="1"/>
    <col min="6659" max="6659" width="25.5703125" style="283" customWidth="1"/>
    <col min="6660" max="6660" width="22.140625" style="283" customWidth="1"/>
    <col min="6661" max="6662" width="21.85546875" style="283" customWidth="1"/>
    <col min="6663" max="6913" width="9.140625" style="283"/>
    <col min="6914" max="6914" width="8" style="283" bestFit="1" customWidth="1"/>
    <col min="6915" max="6915" width="25.5703125" style="283" customWidth="1"/>
    <col min="6916" max="6916" width="22.140625" style="283" customWidth="1"/>
    <col min="6917" max="6918" width="21.85546875" style="283" customWidth="1"/>
    <col min="6919" max="7169" width="9.140625" style="283"/>
    <col min="7170" max="7170" width="8" style="283" bestFit="1" customWidth="1"/>
    <col min="7171" max="7171" width="25.5703125" style="283" customWidth="1"/>
    <col min="7172" max="7172" width="22.140625" style="283" customWidth="1"/>
    <col min="7173" max="7174" width="21.85546875" style="283" customWidth="1"/>
    <col min="7175" max="7425" width="9.140625" style="283"/>
    <col min="7426" max="7426" width="8" style="283" bestFit="1" customWidth="1"/>
    <col min="7427" max="7427" width="25.5703125" style="283" customWidth="1"/>
    <col min="7428" max="7428" width="22.140625" style="283" customWidth="1"/>
    <col min="7429" max="7430" width="21.85546875" style="283" customWidth="1"/>
    <col min="7431" max="7681" width="9.140625" style="283"/>
    <col min="7682" max="7682" width="8" style="283" bestFit="1" customWidth="1"/>
    <col min="7683" max="7683" width="25.5703125" style="283" customWidth="1"/>
    <col min="7684" max="7684" width="22.140625" style="283" customWidth="1"/>
    <col min="7685" max="7686" width="21.85546875" style="283" customWidth="1"/>
    <col min="7687" max="7937" width="9.140625" style="283"/>
    <col min="7938" max="7938" width="8" style="283" bestFit="1" customWidth="1"/>
    <col min="7939" max="7939" width="25.5703125" style="283" customWidth="1"/>
    <col min="7940" max="7940" width="22.140625" style="283" customWidth="1"/>
    <col min="7941" max="7942" width="21.85546875" style="283" customWidth="1"/>
    <col min="7943" max="8193" width="9.140625" style="283"/>
    <col min="8194" max="8194" width="8" style="283" bestFit="1" customWidth="1"/>
    <col min="8195" max="8195" width="25.5703125" style="283" customWidth="1"/>
    <col min="8196" max="8196" width="22.140625" style="283" customWidth="1"/>
    <col min="8197" max="8198" width="21.85546875" style="283" customWidth="1"/>
    <col min="8199" max="8449" width="9.140625" style="283"/>
    <col min="8450" max="8450" width="8" style="283" bestFit="1" customWidth="1"/>
    <col min="8451" max="8451" width="25.5703125" style="283" customWidth="1"/>
    <col min="8452" max="8452" width="22.140625" style="283" customWidth="1"/>
    <col min="8453" max="8454" width="21.85546875" style="283" customWidth="1"/>
    <col min="8455" max="8705" width="9.140625" style="283"/>
    <col min="8706" max="8706" width="8" style="283" bestFit="1" customWidth="1"/>
    <col min="8707" max="8707" width="25.5703125" style="283" customWidth="1"/>
    <col min="8708" max="8708" width="22.140625" style="283" customWidth="1"/>
    <col min="8709" max="8710" width="21.85546875" style="283" customWidth="1"/>
    <col min="8711" max="8961" width="9.140625" style="283"/>
    <col min="8962" max="8962" width="8" style="283" bestFit="1" customWidth="1"/>
    <col min="8963" max="8963" width="25.5703125" style="283" customWidth="1"/>
    <col min="8964" max="8964" width="22.140625" style="283" customWidth="1"/>
    <col min="8965" max="8966" width="21.85546875" style="283" customWidth="1"/>
    <col min="8967" max="9217" width="9.140625" style="283"/>
    <col min="9218" max="9218" width="8" style="283" bestFit="1" customWidth="1"/>
    <col min="9219" max="9219" width="25.5703125" style="283" customWidth="1"/>
    <col min="9220" max="9220" width="22.140625" style="283" customWidth="1"/>
    <col min="9221" max="9222" width="21.85546875" style="283" customWidth="1"/>
    <col min="9223" max="9473" width="9.140625" style="283"/>
    <col min="9474" max="9474" width="8" style="283" bestFit="1" customWidth="1"/>
    <col min="9475" max="9475" width="25.5703125" style="283" customWidth="1"/>
    <col min="9476" max="9476" width="22.140625" style="283" customWidth="1"/>
    <col min="9477" max="9478" width="21.85546875" style="283" customWidth="1"/>
    <col min="9479" max="9729" width="9.140625" style="283"/>
    <col min="9730" max="9730" width="8" style="283" bestFit="1" customWidth="1"/>
    <col min="9731" max="9731" width="25.5703125" style="283" customWidth="1"/>
    <col min="9732" max="9732" width="22.140625" style="283" customWidth="1"/>
    <col min="9733" max="9734" width="21.85546875" style="283" customWidth="1"/>
    <col min="9735" max="9985" width="9.140625" style="283"/>
    <col min="9986" max="9986" width="8" style="283" bestFit="1" customWidth="1"/>
    <col min="9987" max="9987" width="25.5703125" style="283" customWidth="1"/>
    <col min="9988" max="9988" width="22.140625" style="283" customWidth="1"/>
    <col min="9989" max="9990" width="21.85546875" style="283" customWidth="1"/>
    <col min="9991" max="10241" width="9.140625" style="283"/>
    <col min="10242" max="10242" width="8" style="283" bestFit="1" customWidth="1"/>
    <col min="10243" max="10243" width="25.5703125" style="283" customWidth="1"/>
    <col min="10244" max="10244" width="22.140625" style="283" customWidth="1"/>
    <col min="10245" max="10246" width="21.85546875" style="283" customWidth="1"/>
    <col min="10247" max="10497" width="9.140625" style="283"/>
    <col min="10498" max="10498" width="8" style="283" bestFit="1" customWidth="1"/>
    <col min="10499" max="10499" width="25.5703125" style="283" customWidth="1"/>
    <col min="10500" max="10500" width="22.140625" style="283" customWidth="1"/>
    <col min="10501" max="10502" width="21.85546875" style="283" customWidth="1"/>
    <col min="10503" max="10753" width="9.140625" style="283"/>
    <col min="10754" max="10754" width="8" style="283" bestFit="1" customWidth="1"/>
    <col min="10755" max="10755" width="25.5703125" style="283" customWidth="1"/>
    <col min="10756" max="10756" width="22.140625" style="283" customWidth="1"/>
    <col min="10757" max="10758" width="21.85546875" style="283" customWidth="1"/>
    <col min="10759" max="11009" width="9.140625" style="283"/>
    <col min="11010" max="11010" width="8" style="283" bestFit="1" customWidth="1"/>
    <col min="11011" max="11011" width="25.5703125" style="283" customWidth="1"/>
    <col min="11012" max="11012" width="22.140625" style="283" customWidth="1"/>
    <col min="11013" max="11014" width="21.85546875" style="283" customWidth="1"/>
    <col min="11015" max="11265" width="9.140625" style="283"/>
    <col min="11266" max="11266" width="8" style="283" bestFit="1" customWidth="1"/>
    <col min="11267" max="11267" width="25.5703125" style="283" customWidth="1"/>
    <col min="11268" max="11268" width="22.140625" style="283" customWidth="1"/>
    <col min="11269" max="11270" width="21.85546875" style="283" customWidth="1"/>
    <col min="11271" max="11521" width="9.140625" style="283"/>
    <col min="11522" max="11522" width="8" style="283" bestFit="1" customWidth="1"/>
    <col min="11523" max="11523" width="25.5703125" style="283" customWidth="1"/>
    <col min="11524" max="11524" width="22.140625" style="283" customWidth="1"/>
    <col min="11525" max="11526" width="21.85546875" style="283" customWidth="1"/>
    <col min="11527" max="11777" width="9.140625" style="283"/>
    <col min="11778" max="11778" width="8" style="283" bestFit="1" customWidth="1"/>
    <col min="11779" max="11779" width="25.5703125" style="283" customWidth="1"/>
    <col min="11780" max="11780" width="22.140625" style="283" customWidth="1"/>
    <col min="11781" max="11782" width="21.85546875" style="283" customWidth="1"/>
    <col min="11783" max="12033" width="9.140625" style="283"/>
    <col min="12034" max="12034" width="8" style="283" bestFit="1" customWidth="1"/>
    <col min="12035" max="12035" width="25.5703125" style="283" customWidth="1"/>
    <col min="12036" max="12036" width="22.140625" style="283" customWidth="1"/>
    <col min="12037" max="12038" width="21.85546875" style="283" customWidth="1"/>
    <col min="12039" max="12289" width="9.140625" style="283"/>
    <col min="12290" max="12290" width="8" style="283" bestFit="1" customWidth="1"/>
    <col min="12291" max="12291" width="25.5703125" style="283" customWidth="1"/>
    <col min="12292" max="12292" width="22.140625" style="283" customWidth="1"/>
    <col min="12293" max="12294" width="21.85546875" style="283" customWidth="1"/>
    <col min="12295" max="12545" width="9.140625" style="283"/>
    <col min="12546" max="12546" width="8" style="283" bestFit="1" customWidth="1"/>
    <col min="12547" max="12547" width="25.5703125" style="283" customWidth="1"/>
    <col min="12548" max="12548" width="22.140625" style="283" customWidth="1"/>
    <col min="12549" max="12550" width="21.85546875" style="283" customWidth="1"/>
    <col min="12551" max="12801" width="9.140625" style="283"/>
    <col min="12802" max="12802" width="8" style="283" bestFit="1" customWidth="1"/>
    <col min="12803" max="12803" width="25.5703125" style="283" customWidth="1"/>
    <col min="12804" max="12804" width="22.140625" style="283" customWidth="1"/>
    <col min="12805" max="12806" width="21.85546875" style="283" customWidth="1"/>
    <col min="12807" max="13057" width="9.140625" style="283"/>
    <col min="13058" max="13058" width="8" style="283" bestFit="1" customWidth="1"/>
    <col min="13059" max="13059" width="25.5703125" style="283" customWidth="1"/>
    <col min="13060" max="13060" width="22.140625" style="283" customWidth="1"/>
    <col min="13061" max="13062" width="21.85546875" style="283" customWidth="1"/>
    <col min="13063" max="13313" width="9.140625" style="283"/>
    <col min="13314" max="13314" width="8" style="283" bestFit="1" customWidth="1"/>
    <col min="13315" max="13315" width="25.5703125" style="283" customWidth="1"/>
    <col min="13316" max="13316" width="22.140625" style="283" customWidth="1"/>
    <col min="13317" max="13318" width="21.85546875" style="283" customWidth="1"/>
    <col min="13319" max="13569" width="9.140625" style="283"/>
    <col min="13570" max="13570" width="8" style="283" bestFit="1" customWidth="1"/>
    <col min="13571" max="13571" width="25.5703125" style="283" customWidth="1"/>
    <col min="13572" max="13572" width="22.140625" style="283" customWidth="1"/>
    <col min="13573" max="13574" width="21.85546875" style="283" customWidth="1"/>
    <col min="13575" max="13825" width="9.140625" style="283"/>
    <col min="13826" max="13826" width="8" style="283" bestFit="1" customWidth="1"/>
    <col min="13827" max="13827" width="25.5703125" style="283" customWidth="1"/>
    <col min="13828" max="13828" width="22.140625" style="283" customWidth="1"/>
    <col min="13829" max="13830" width="21.85546875" style="283" customWidth="1"/>
    <col min="13831" max="14081" width="9.140625" style="283"/>
    <col min="14082" max="14082" width="8" style="283" bestFit="1" customWidth="1"/>
    <col min="14083" max="14083" width="25.5703125" style="283" customWidth="1"/>
    <col min="14084" max="14084" width="22.140625" style="283" customWidth="1"/>
    <col min="14085" max="14086" width="21.85546875" style="283" customWidth="1"/>
    <col min="14087" max="14337" width="9.140625" style="283"/>
    <col min="14338" max="14338" width="8" style="283" bestFit="1" customWidth="1"/>
    <col min="14339" max="14339" width="25.5703125" style="283" customWidth="1"/>
    <col min="14340" max="14340" width="22.140625" style="283" customWidth="1"/>
    <col min="14341" max="14342" width="21.85546875" style="283" customWidth="1"/>
    <col min="14343" max="14593" width="9.140625" style="283"/>
    <col min="14594" max="14594" width="8" style="283" bestFit="1" customWidth="1"/>
    <col min="14595" max="14595" width="25.5703125" style="283" customWidth="1"/>
    <col min="14596" max="14596" width="22.140625" style="283" customWidth="1"/>
    <col min="14597" max="14598" width="21.85546875" style="283" customWidth="1"/>
    <col min="14599" max="14849" width="9.140625" style="283"/>
    <col min="14850" max="14850" width="8" style="283" bestFit="1" customWidth="1"/>
    <col min="14851" max="14851" width="25.5703125" style="283" customWidth="1"/>
    <col min="14852" max="14852" width="22.140625" style="283" customWidth="1"/>
    <col min="14853" max="14854" width="21.85546875" style="283" customWidth="1"/>
    <col min="14855" max="15105" width="9.140625" style="283"/>
    <col min="15106" max="15106" width="8" style="283" bestFit="1" customWidth="1"/>
    <col min="15107" max="15107" width="25.5703125" style="283" customWidth="1"/>
    <col min="15108" max="15108" width="22.140625" style="283" customWidth="1"/>
    <col min="15109" max="15110" width="21.85546875" style="283" customWidth="1"/>
    <col min="15111" max="15361" width="9.140625" style="283"/>
    <col min="15362" max="15362" width="8" style="283" bestFit="1" customWidth="1"/>
    <col min="15363" max="15363" width="25.5703125" style="283" customWidth="1"/>
    <col min="15364" max="15364" width="22.140625" style="283" customWidth="1"/>
    <col min="15365" max="15366" width="21.85546875" style="283" customWidth="1"/>
    <col min="15367" max="15617" width="9.140625" style="283"/>
    <col min="15618" max="15618" width="8" style="283" bestFit="1" customWidth="1"/>
    <col min="15619" max="15619" width="25.5703125" style="283" customWidth="1"/>
    <col min="15620" max="15620" width="22.140625" style="283" customWidth="1"/>
    <col min="15621" max="15622" width="21.85546875" style="283" customWidth="1"/>
    <col min="15623" max="15873" width="9.140625" style="283"/>
    <col min="15874" max="15874" width="8" style="283" bestFit="1" customWidth="1"/>
    <col min="15875" max="15875" width="25.5703125" style="283" customWidth="1"/>
    <col min="15876" max="15876" width="22.140625" style="283" customWidth="1"/>
    <col min="15877" max="15878" width="21.85546875" style="283" customWidth="1"/>
    <col min="15879" max="16129" width="9.140625" style="283"/>
    <col min="16130" max="16130" width="8" style="283" bestFit="1" customWidth="1"/>
    <col min="16131" max="16131" width="25.5703125" style="283" customWidth="1"/>
    <col min="16132" max="16132" width="22.140625" style="283" customWidth="1"/>
    <col min="16133" max="16134" width="21.85546875" style="283" customWidth="1"/>
    <col min="16135" max="16384" width="9.140625" style="283"/>
  </cols>
  <sheetData>
    <row r="1" spans="1:257" ht="21" x14ac:dyDescent="0.35">
      <c r="A1" s="340" t="str">
        <f>'[27]MG COVER PAGE'!A1</f>
        <v>Name of Distribution Licensee: M G V C L</v>
      </c>
      <c r="B1" s="340"/>
      <c r="C1" s="340"/>
      <c r="D1" s="340"/>
      <c r="E1" s="340"/>
      <c r="F1" s="340"/>
      <c r="G1" s="282"/>
      <c r="H1" s="282"/>
      <c r="I1" s="282"/>
      <c r="J1" s="282"/>
      <c r="K1" s="282"/>
      <c r="L1" s="282"/>
      <c r="M1" s="282"/>
      <c r="N1" s="282"/>
      <c r="O1" s="282"/>
      <c r="P1" s="282"/>
      <c r="Q1" s="282"/>
      <c r="R1" s="282"/>
      <c r="S1" s="282"/>
      <c r="T1" s="282"/>
      <c r="U1" s="282"/>
      <c r="V1" s="282"/>
      <c r="W1" s="282"/>
      <c r="X1" s="282"/>
      <c r="Y1" s="282"/>
      <c r="Z1" s="282"/>
      <c r="AA1" s="282"/>
      <c r="AB1" s="282"/>
      <c r="AC1" s="282"/>
      <c r="AD1" s="282"/>
      <c r="AE1" s="282"/>
      <c r="AF1" s="282"/>
      <c r="AG1" s="282"/>
      <c r="AH1" s="282"/>
      <c r="AI1" s="282"/>
      <c r="AJ1" s="282"/>
      <c r="AK1" s="282"/>
      <c r="AL1" s="282"/>
      <c r="AM1" s="282"/>
      <c r="AN1" s="282"/>
      <c r="AO1" s="282"/>
      <c r="AP1" s="282"/>
      <c r="AQ1" s="282"/>
      <c r="AR1" s="282"/>
      <c r="AS1" s="282"/>
      <c r="AT1" s="282"/>
      <c r="AU1" s="282"/>
      <c r="AV1" s="282"/>
      <c r="AW1" s="282"/>
      <c r="AX1" s="282"/>
      <c r="AY1" s="282"/>
      <c r="AZ1" s="282"/>
      <c r="BA1" s="282"/>
      <c r="BB1" s="282"/>
      <c r="BC1" s="282"/>
      <c r="BD1" s="282"/>
      <c r="BE1" s="282"/>
      <c r="BF1" s="282"/>
      <c r="BG1" s="282"/>
      <c r="BH1" s="282"/>
      <c r="BI1" s="282"/>
      <c r="BJ1" s="282"/>
      <c r="BK1" s="282"/>
      <c r="BL1" s="282"/>
      <c r="BM1" s="282"/>
      <c r="BN1" s="282"/>
      <c r="BO1" s="282"/>
      <c r="BP1" s="282"/>
      <c r="BQ1" s="282"/>
      <c r="BR1" s="282"/>
      <c r="BS1" s="282"/>
      <c r="BT1" s="282"/>
      <c r="BU1" s="282"/>
      <c r="BV1" s="282"/>
      <c r="BW1" s="282"/>
      <c r="BX1" s="282"/>
      <c r="BY1" s="282"/>
      <c r="BZ1" s="282"/>
      <c r="CA1" s="282"/>
      <c r="CB1" s="282"/>
      <c r="CC1" s="282"/>
      <c r="CD1" s="282"/>
      <c r="CE1" s="282"/>
      <c r="CF1" s="282"/>
      <c r="CG1" s="282"/>
      <c r="CH1" s="282"/>
      <c r="CI1" s="282"/>
      <c r="CJ1" s="282"/>
      <c r="CK1" s="282"/>
      <c r="CL1" s="282"/>
      <c r="CM1" s="282"/>
      <c r="CN1" s="282"/>
      <c r="CO1" s="282"/>
      <c r="CP1" s="282"/>
      <c r="CQ1" s="282"/>
      <c r="CR1" s="282"/>
      <c r="CS1" s="282"/>
      <c r="CT1" s="282"/>
      <c r="CU1" s="282"/>
      <c r="CV1" s="282"/>
      <c r="CW1" s="282"/>
      <c r="CX1" s="282"/>
      <c r="CY1" s="282"/>
      <c r="CZ1" s="282"/>
      <c r="DA1" s="282"/>
      <c r="DB1" s="282"/>
      <c r="DC1" s="282"/>
      <c r="DD1" s="282"/>
      <c r="DE1" s="282"/>
      <c r="DF1" s="282"/>
      <c r="DG1" s="282"/>
      <c r="DH1" s="282"/>
      <c r="DI1" s="282"/>
      <c r="DJ1" s="282"/>
      <c r="DK1" s="282"/>
      <c r="DL1" s="282"/>
      <c r="DM1" s="282"/>
      <c r="DN1" s="282"/>
      <c r="DO1" s="282"/>
      <c r="DP1" s="282"/>
      <c r="DQ1" s="282"/>
      <c r="DR1" s="282"/>
      <c r="DS1" s="282"/>
      <c r="DT1" s="282"/>
      <c r="DU1" s="282"/>
      <c r="DV1" s="282"/>
      <c r="DW1" s="282"/>
      <c r="DX1" s="282"/>
      <c r="DY1" s="282"/>
      <c r="DZ1" s="282"/>
      <c r="EA1" s="282"/>
      <c r="EB1" s="282"/>
      <c r="EC1" s="282"/>
      <c r="ED1" s="282"/>
      <c r="EE1" s="282"/>
      <c r="EF1" s="282"/>
      <c r="EG1" s="282"/>
      <c r="EH1" s="282"/>
      <c r="EI1" s="282"/>
      <c r="EJ1" s="282"/>
      <c r="EK1" s="282"/>
      <c r="EL1" s="282"/>
      <c r="EM1" s="282"/>
      <c r="EN1" s="282"/>
      <c r="EO1" s="282"/>
      <c r="EP1" s="282"/>
      <c r="EQ1" s="282"/>
      <c r="ER1" s="282"/>
      <c r="ES1" s="282"/>
      <c r="ET1" s="282"/>
      <c r="EU1" s="282"/>
      <c r="EV1" s="282"/>
      <c r="EW1" s="282"/>
      <c r="EX1" s="282"/>
      <c r="EY1" s="282"/>
      <c r="EZ1" s="282"/>
      <c r="FA1" s="282"/>
      <c r="FB1" s="282"/>
      <c r="FC1" s="282"/>
      <c r="FD1" s="282"/>
      <c r="FE1" s="282"/>
      <c r="FF1" s="282"/>
      <c r="FG1" s="282"/>
      <c r="FH1" s="282"/>
      <c r="FI1" s="282"/>
      <c r="FJ1" s="282"/>
      <c r="FK1" s="282"/>
      <c r="FL1" s="282"/>
      <c r="FM1" s="282"/>
      <c r="FN1" s="282"/>
      <c r="FO1" s="282"/>
      <c r="FP1" s="282"/>
      <c r="FQ1" s="282"/>
      <c r="FR1" s="282"/>
      <c r="FS1" s="282"/>
      <c r="FT1" s="282"/>
      <c r="FU1" s="282"/>
      <c r="FV1" s="282"/>
      <c r="FW1" s="282"/>
      <c r="FX1" s="282"/>
      <c r="FY1" s="282"/>
      <c r="FZ1" s="282"/>
      <c r="GA1" s="282"/>
      <c r="GB1" s="282"/>
      <c r="GC1" s="282"/>
      <c r="GD1" s="282"/>
      <c r="GE1" s="282"/>
      <c r="GF1" s="282"/>
      <c r="GG1" s="282"/>
      <c r="GH1" s="282"/>
      <c r="GI1" s="282"/>
      <c r="GJ1" s="282"/>
      <c r="GK1" s="282"/>
      <c r="GL1" s="282"/>
      <c r="GM1" s="282"/>
      <c r="GN1" s="282"/>
      <c r="GO1" s="282"/>
      <c r="GP1" s="282"/>
      <c r="GQ1" s="282"/>
      <c r="GR1" s="282"/>
      <c r="GS1" s="282"/>
      <c r="GT1" s="282"/>
      <c r="GU1" s="282"/>
      <c r="GV1" s="282"/>
      <c r="GW1" s="282"/>
      <c r="GX1" s="282"/>
      <c r="GY1" s="282"/>
      <c r="GZ1" s="282"/>
      <c r="HA1" s="282"/>
      <c r="HB1" s="282"/>
      <c r="HC1" s="282"/>
      <c r="HD1" s="282"/>
      <c r="HE1" s="282"/>
      <c r="HF1" s="282"/>
      <c r="HG1" s="282"/>
      <c r="HH1" s="282"/>
      <c r="HI1" s="282"/>
      <c r="HJ1" s="282"/>
      <c r="HK1" s="282"/>
      <c r="HL1" s="282"/>
      <c r="HM1" s="282"/>
      <c r="HN1" s="282"/>
      <c r="HO1" s="282"/>
      <c r="HP1" s="282"/>
      <c r="HQ1" s="282"/>
      <c r="HR1" s="282"/>
      <c r="HS1" s="282"/>
      <c r="HT1" s="282"/>
      <c r="HU1" s="282"/>
      <c r="HV1" s="282"/>
      <c r="HW1" s="282"/>
      <c r="HX1" s="282"/>
      <c r="HY1" s="282"/>
      <c r="HZ1" s="282"/>
      <c r="IA1" s="282"/>
      <c r="IB1" s="282"/>
      <c r="IC1" s="282"/>
      <c r="ID1" s="282"/>
      <c r="IE1" s="282"/>
      <c r="IF1" s="282"/>
      <c r="IG1" s="282"/>
      <c r="IH1" s="282"/>
      <c r="II1" s="282"/>
      <c r="IJ1" s="282"/>
      <c r="IK1" s="282"/>
      <c r="IL1" s="282"/>
      <c r="IM1" s="282"/>
      <c r="IN1" s="282"/>
      <c r="IO1" s="282"/>
      <c r="IP1" s="282"/>
      <c r="IQ1" s="282"/>
      <c r="IR1" s="282"/>
      <c r="IS1" s="282"/>
      <c r="IT1" s="282"/>
      <c r="IU1" s="282"/>
      <c r="IV1" s="282"/>
      <c r="IW1" s="282"/>
    </row>
    <row r="2" spans="1:257" ht="21" x14ac:dyDescent="0.35">
      <c r="A2" s="341" t="s">
        <v>508</v>
      </c>
      <c r="B2" s="341"/>
      <c r="C2" s="341"/>
      <c r="D2" s="341"/>
      <c r="E2" s="341"/>
      <c r="F2" s="341"/>
      <c r="G2" s="282"/>
      <c r="H2" s="282"/>
      <c r="I2" s="282"/>
      <c r="J2" s="282"/>
      <c r="K2" s="282"/>
      <c r="L2" s="282"/>
      <c r="M2" s="282"/>
      <c r="N2" s="282"/>
      <c r="O2" s="282"/>
      <c r="P2" s="282"/>
      <c r="Q2" s="282"/>
      <c r="R2" s="282"/>
      <c r="S2" s="282"/>
      <c r="T2" s="282"/>
      <c r="U2" s="282"/>
      <c r="V2" s="282"/>
      <c r="W2" s="282"/>
      <c r="X2" s="282"/>
      <c r="Y2" s="282"/>
      <c r="Z2" s="282"/>
      <c r="AA2" s="282"/>
      <c r="AB2" s="282"/>
      <c r="AC2" s="282"/>
      <c r="AD2" s="282"/>
      <c r="AE2" s="282"/>
      <c r="AF2" s="282"/>
      <c r="AG2" s="282"/>
      <c r="AH2" s="282"/>
      <c r="AI2" s="282"/>
      <c r="AJ2" s="282"/>
      <c r="AK2" s="282"/>
      <c r="AL2" s="282"/>
      <c r="AM2" s="282"/>
      <c r="AN2" s="282"/>
      <c r="AO2" s="282"/>
      <c r="AP2" s="282"/>
      <c r="AQ2" s="282"/>
      <c r="AR2" s="282"/>
      <c r="AS2" s="282"/>
      <c r="AT2" s="282"/>
      <c r="AU2" s="282"/>
      <c r="AV2" s="282"/>
      <c r="AW2" s="282"/>
      <c r="AX2" s="282"/>
      <c r="AY2" s="282"/>
      <c r="AZ2" s="282"/>
      <c r="BA2" s="282"/>
      <c r="BB2" s="282"/>
      <c r="BC2" s="282"/>
      <c r="BD2" s="282"/>
      <c r="BE2" s="282"/>
      <c r="BF2" s="282"/>
      <c r="BG2" s="282"/>
      <c r="BH2" s="282"/>
      <c r="BI2" s="282"/>
      <c r="BJ2" s="282"/>
      <c r="BK2" s="282"/>
      <c r="BL2" s="282"/>
      <c r="BM2" s="282"/>
      <c r="BN2" s="282"/>
      <c r="BO2" s="282"/>
      <c r="BP2" s="282"/>
      <c r="BQ2" s="282"/>
      <c r="BR2" s="282"/>
      <c r="BS2" s="282"/>
      <c r="BT2" s="282"/>
      <c r="BU2" s="282"/>
      <c r="BV2" s="282"/>
      <c r="BW2" s="282"/>
      <c r="BX2" s="282"/>
      <c r="BY2" s="282"/>
      <c r="BZ2" s="282"/>
      <c r="CA2" s="282"/>
      <c r="CB2" s="282"/>
      <c r="CC2" s="282"/>
      <c r="CD2" s="282"/>
      <c r="CE2" s="282"/>
      <c r="CF2" s="282"/>
      <c r="CG2" s="282"/>
      <c r="CH2" s="282"/>
      <c r="CI2" s="282"/>
      <c r="CJ2" s="282"/>
      <c r="CK2" s="282"/>
      <c r="CL2" s="282"/>
      <c r="CM2" s="282"/>
      <c r="CN2" s="282"/>
      <c r="CO2" s="282"/>
      <c r="CP2" s="282"/>
      <c r="CQ2" s="282"/>
      <c r="CR2" s="282"/>
      <c r="CS2" s="282"/>
      <c r="CT2" s="282"/>
      <c r="CU2" s="282"/>
      <c r="CV2" s="282"/>
      <c r="CW2" s="282"/>
      <c r="CX2" s="282"/>
      <c r="CY2" s="282"/>
      <c r="CZ2" s="282"/>
      <c r="DA2" s="282"/>
      <c r="DB2" s="282"/>
      <c r="DC2" s="282"/>
      <c r="DD2" s="282"/>
      <c r="DE2" s="282"/>
      <c r="DF2" s="282"/>
      <c r="DG2" s="282"/>
      <c r="DH2" s="282"/>
      <c r="DI2" s="282"/>
      <c r="DJ2" s="282"/>
      <c r="DK2" s="282"/>
      <c r="DL2" s="282"/>
      <c r="DM2" s="282"/>
      <c r="DN2" s="282"/>
      <c r="DO2" s="282"/>
      <c r="DP2" s="282"/>
      <c r="DQ2" s="282"/>
      <c r="DR2" s="282"/>
      <c r="DS2" s="282"/>
      <c r="DT2" s="282"/>
      <c r="DU2" s="282"/>
      <c r="DV2" s="282"/>
      <c r="DW2" s="282"/>
      <c r="DX2" s="282"/>
      <c r="DY2" s="282"/>
      <c r="DZ2" s="282"/>
      <c r="EA2" s="282"/>
      <c r="EB2" s="282"/>
      <c r="EC2" s="282"/>
      <c r="ED2" s="282"/>
      <c r="EE2" s="282"/>
      <c r="EF2" s="282"/>
      <c r="EG2" s="282"/>
      <c r="EH2" s="282"/>
      <c r="EI2" s="282"/>
      <c r="EJ2" s="282"/>
      <c r="EK2" s="282"/>
      <c r="EL2" s="282"/>
      <c r="EM2" s="282"/>
      <c r="EN2" s="282"/>
      <c r="EO2" s="282"/>
      <c r="EP2" s="282"/>
      <c r="EQ2" s="282"/>
      <c r="ER2" s="282"/>
      <c r="ES2" s="282"/>
      <c r="ET2" s="282"/>
      <c r="EU2" s="282"/>
      <c r="EV2" s="282"/>
      <c r="EW2" s="282"/>
      <c r="EX2" s="282"/>
      <c r="EY2" s="282"/>
      <c r="EZ2" s="282"/>
      <c r="FA2" s="282"/>
      <c r="FB2" s="282"/>
      <c r="FC2" s="282"/>
      <c r="FD2" s="282"/>
      <c r="FE2" s="282"/>
      <c r="FF2" s="282"/>
      <c r="FG2" s="282"/>
      <c r="FH2" s="282"/>
      <c r="FI2" s="282"/>
      <c r="FJ2" s="282"/>
      <c r="FK2" s="282"/>
      <c r="FL2" s="282"/>
      <c r="FM2" s="282"/>
      <c r="FN2" s="282"/>
      <c r="FO2" s="282"/>
      <c r="FP2" s="282"/>
      <c r="FQ2" s="282"/>
      <c r="FR2" s="282"/>
      <c r="FS2" s="282"/>
      <c r="FT2" s="282"/>
      <c r="FU2" s="282"/>
      <c r="FV2" s="282"/>
      <c r="FW2" s="282"/>
      <c r="FX2" s="282"/>
      <c r="FY2" s="282"/>
      <c r="FZ2" s="282"/>
      <c r="GA2" s="282"/>
      <c r="GB2" s="282"/>
      <c r="GC2" s="282"/>
      <c r="GD2" s="282"/>
      <c r="GE2" s="282"/>
      <c r="GF2" s="282"/>
      <c r="GG2" s="282"/>
      <c r="GH2" s="282"/>
      <c r="GI2" s="282"/>
      <c r="GJ2" s="282"/>
      <c r="GK2" s="282"/>
      <c r="GL2" s="282"/>
      <c r="GM2" s="282"/>
      <c r="GN2" s="282"/>
      <c r="GO2" s="282"/>
      <c r="GP2" s="282"/>
      <c r="GQ2" s="282"/>
      <c r="GR2" s="282"/>
      <c r="GS2" s="282"/>
      <c r="GT2" s="282"/>
      <c r="GU2" s="282"/>
      <c r="GV2" s="282"/>
      <c r="GW2" s="282"/>
      <c r="GX2" s="282"/>
      <c r="GY2" s="282"/>
      <c r="GZ2" s="282"/>
      <c r="HA2" s="282"/>
      <c r="HB2" s="282"/>
      <c r="HC2" s="282"/>
      <c r="HD2" s="282"/>
      <c r="HE2" s="282"/>
      <c r="HF2" s="282"/>
      <c r="HG2" s="282"/>
      <c r="HH2" s="282"/>
      <c r="HI2" s="282"/>
      <c r="HJ2" s="282"/>
      <c r="HK2" s="282"/>
      <c r="HL2" s="282"/>
      <c r="HM2" s="282"/>
      <c r="HN2" s="282"/>
      <c r="HO2" s="282"/>
      <c r="HP2" s="282"/>
      <c r="HQ2" s="282"/>
      <c r="HR2" s="282"/>
      <c r="HS2" s="282"/>
      <c r="HT2" s="282"/>
      <c r="HU2" s="282"/>
      <c r="HV2" s="282"/>
      <c r="HW2" s="282"/>
      <c r="HX2" s="282"/>
      <c r="HY2" s="282"/>
      <c r="HZ2" s="282"/>
      <c r="IA2" s="282"/>
      <c r="IB2" s="282"/>
      <c r="IC2" s="282"/>
      <c r="ID2" s="282"/>
      <c r="IE2" s="282"/>
      <c r="IF2" s="282"/>
      <c r="IG2" s="282"/>
      <c r="IH2" s="282"/>
      <c r="II2" s="282"/>
      <c r="IJ2" s="282"/>
      <c r="IK2" s="282"/>
      <c r="IL2" s="282"/>
      <c r="IM2" s="282"/>
      <c r="IN2" s="282"/>
      <c r="IO2" s="282"/>
      <c r="IP2" s="282"/>
      <c r="IQ2" s="282"/>
      <c r="IR2" s="282"/>
      <c r="IS2" s="282"/>
      <c r="IT2" s="282"/>
      <c r="IU2" s="282"/>
      <c r="IV2" s="282"/>
      <c r="IW2" s="282"/>
    </row>
    <row r="3" spans="1:257" ht="21" x14ac:dyDescent="0.35">
      <c r="A3" s="341" t="s">
        <v>499</v>
      </c>
      <c r="B3" s="341"/>
      <c r="C3" s="341"/>
      <c r="D3" s="341"/>
      <c r="E3" s="341"/>
      <c r="F3" s="341"/>
      <c r="G3" s="282"/>
      <c r="H3" s="282"/>
      <c r="I3" s="282"/>
      <c r="J3" s="282"/>
      <c r="K3" s="282"/>
      <c r="L3" s="282"/>
      <c r="M3" s="282"/>
      <c r="N3" s="282"/>
      <c r="O3" s="282"/>
      <c r="P3" s="282"/>
      <c r="Q3" s="282"/>
      <c r="R3" s="282"/>
      <c r="S3" s="282"/>
      <c r="T3" s="282"/>
      <c r="U3" s="282"/>
      <c r="V3" s="282"/>
      <c r="W3" s="282"/>
      <c r="X3" s="282"/>
      <c r="Y3" s="282"/>
      <c r="Z3" s="282"/>
      <c r="AA3" s="282"/>
      <c r="AB3" s="282"/>
      <c r="AC3" s="282"/>
      <c r="AD3" s="282"/>
      <c r="AE3" s="282"/>
      <c r="AF3" s="282"/>
      <c r="AG3" s="282"/>
      <c r="AH3" s="282"/>
      <c r="AI3" s="282"/>
      <c r="AJ3" s="282"/>
      <c r="AK3" s="282"/>
      <c r="AL3" s="282"/>
      <c r="AM3" s="282"/>
      <c r="AN3" s="282"/>
      <c r="AO3" s="282"/>
      <c r="AP3" s="282"/>
      <c r="AQ3" s="282"/>
      <c r="AR3" s="282"/>
      <c r="AS3" s="282"/>
      <c r="AT3" s="282"/>
      <c r="AU3" s="282"/>
      <c r="AV3" s="282"/>
      <c r="AW3" s="282"/>
      <c r="AX3" s="282"/>
      <c r="AY3" s="282"/>
      <c r="AZ3" s="282"/>
      <c r="BA3" s="282"/>
      <c r="BB3" s="282"/>
      <c r="BC3" s="282"/>
      <c r="BD3" s="282"/>
      <c r="BE3" s="282"/>
      <c r="BF3" s="282"/>
      <c r="BG3" s="282"/>
      <c r="BH3" s="282"/>
      <c r="BI3" s="282"/>
      <c r="BJ3" s="282"/>
      <c r="BK3" s="282"/>
      <c r="BL3" s="282"/>
      <c r="BM3" s="282"/>
      <c r="BN3" s="282"/>
      <c r="BO3" s="282"/>
      <c r="BP3" s="282"/>
      <c r="BQ3" s="282"/>
      <c r="BR3" s="282"/>
      <c r="BS3" s="282"/>
      <c r="BT3" s="282"/>
      <c r="BU3" s="282"/>
      <c r="BV3" s="282"/>
      <c r="BW3" s="282"/>
      <c r="BX3" s="282"/>
      <c r="BY3" s="282"/>
      <c r="BZ3" s="282"/>
      <c r="CA3" s="282"/>
      <c r="CB3" s="282"/>
      <c r="CC3" s="282"/>
      <c r="CD3" s="282"/>
      <c r="CE3" s="282"/>
      <c r="CF3" s="282"/>
      <c r="CG3" s="282"/>
      <c r="CH3" s="282"/>
      <c r="CI3" s="282"/>
      <c r="CJ3" s="282"/>
      <c r="CK3" s="282"/>
      <c r="CL3" s="282"/>
      <c r="CM3" s="282"/>
      <c r="CN3" s="282"/>
      <c r="CO3" s="282"/>
      <c r="CP3" s="282"/>
      <c r="CQ3" s="282"/>
      <c r="CR3" s="282"/>
      <c r="CS3" s="282"/>
      <c r="CT3" s="282"/>
      <c r="CU3" s="282"/>
      <c r="CV3" s="282"/>
      <c r="CW3" s="282"/>
      <c r="CX3" s="282"/>
      <c r="CY3" s="282"/>
      <c r="CZ3" s="282"/>
      <c r="DA3" s="282"/>
      <c r="DB3" s="282"/>
      <c r="DC3" s="282"/>
      <c r="DD3" s="282"/>
      <c r="DE3" s="282"/>
      <c r="DF3" s="282"/>
      <c r="DG3" s="282"/>
      <c r="DH3" s="282"/>
      <c r="DI3" s="282"/>
      <c r="DJ3" s="282"/>
      <c r="DK3" s="282"/>
      <c r="DL3" s="282"/>
      <c r="DM3" s="282"/>
      <c r="DN3" s="282"/>
      <c r="DO3" s="282"/>
      <c r="DP3" s="282"/>
      <c r="DQ3" s="282"/>
      <c r="DR3" s="282"/>
      <c r="DS3" s="282"/>
      <c r="DT3" s="282"/>
      <c r="DU3" s="282"/>
      <c r="DV3" s="282"/>
      <c r="DW3" s="282"/>
      <c r="DX3" s="282"/>
      <c r="DY3" s="282"/>
      <c r="DZ3" s="282"/>
      <c r="EA3" s="282"/>
      <c r="EB3" s="282"/>
      <c r="EC3" s="282"/>
      <c r="ED3" s="282"/>
      <c r="EE3" s="282"/>
      <c r="EF3" s="282"/>
      <c r="EG3" s="282"/>
      <c r="EH3" s="282"/>
      <c r="EI3" s="282"/>
      <c r="EJ3" s="282"/>
      <c r="EK3" s="282"/>
      <c r="EL3" s="282"/>
      <c r="EM3" s="282"/>
      <c r="EN3" s="282"/>
      <c r="EO3" s="282"/>
      <c r="EP3" s="282"/>
      <c r="EQ3" s="282"/>
      <c r="ER3" s="282"/>
      <c r="ES3" s="282"/>
      <c r="ET3" s="282"/>
      <c r="EU3" s="282"/>
      <c r="EV3" s="282"/>
      <c r="EW3" s="282"/>
      <c r="EX3" s="282"/>
      <c r="EY3" s="282"/>
      <c r="EZ3" s="282"/>
      <c r="FA3" s="282"/>
      <c r="FB3" s="282"/>
      <c r="FC3" s="282"/>
      <c r="FD3" s="282"/>
      <c r="FE3" s="282"/>
      <c r="FF3" s="282"/>
      <c r="FG3" s="282"/>
      <c r="FH3" s="282"/>
      <c r="FI3" s="282"/>
      <c r="FJ3" s="282"/>
      <c r="FK3" s="282"/>
      <c r="FL3" s="282"/>
      <c r="FM3" s="282"/>
      <c r="FN3" s="282"/>
      <c r="FO3" s="282"/>
      <c r="FP3" s="282"/>
      <c r="FQ3" s="282"/>
      <c r="FR3" s="282"/>
      <c r="FS3" s="282"/>
      <c r="FT3" s="282"/>
      <c r="FU3" s="282"/>
      <c r="FV3" s="282"/>
      <c r="FW3" s="282"/>
      <c r="FX3" s="282"/>
      <c r="FY3" s="282"/>
      <c r="FZ3" s="282"/>
      <c r="GA3" s="282"/>
      <c r="GB3" s="282"/>
      <c r="GC3" s="282"/>
      <c r="GD3" s="282"/>
      <c r="GE3" s="282"/>
      <c r="GF3" s="282"/>
      <c r="GG3" s="282"/>
      <c r="GH3" s="282"/>
      <c r="GI3" s="282"/>
      <c r="GJ3" s="282"/>
      <c r="GK3" s="282"/>
      <c r="GL3" s="282"/>
      <c r="GM3" s="282"/>
      <c r="GN3" s="282"/>
      <c r="GO3" s="282"/>
      <c r="GP3" s="282"/>
      <c r="GQ3" s="282"/>
      <c r="GR3" s="282"/>
      <c r="GS3" s="282"/>
      <c r="GT3" s="282"/>
      <c r="GU3" s="282"/>
      <c r="GV3" s="282"/>
      <c r="GW3" s="282"/>
      <c r="GX3" s="282"/>
      <c r="GY3" s="282"/>
      <c r="GZ3" s="282"/>
      <c r="HA3" s="282"/>
      <c r="HB3" s="282"/>
      <c r="HC3" s="282"/>
      <c r="HD3" s="282"/>
      <c r="HE3" s="282"/>
      <c r="HF3" s="282"/>
      <c r="HG3" s="282"/>
      <c r="HH3" s="282"/>
      <c r="HI3" s="282"/>
      <c r="HJ3" s="282"/>
      <c r="HK3" s="282"/>
      <c r="HL3" s="282"/>
      <c r="HM3" s="282"/>
      <c r="HN3" s="282"/>
      <c r="HO3" s="282"/>
      <c r="HP3" s="282"/>
      <c r="HQ3" s="282"/>
      <c r="HR3" s="282"/>
      <c r="HS3" s="282"/>
      <c r="HT3" s="282"/>
      <c r="HU3" s="282"/>
      <c r="HV3" s="282"/>
      <c r="HW3" s="282"/>
      <c r="HX3" s="282"/>
      <c r="HY3" s="282"/>
      <c r="HZ3" s="282"/>
      <c r="IA3" s="282"/>
      <c r="IB3" s="282"/>
      <c r="IC3" s="282"/>
      <c r="ID3" s="282"/>
      <c r="IE3" s="282"/>
      <c r="IF3" s="282"/>
      <c r="IG3" s="282"/>
      <c r="IH3" s="282"/>
      <c r="II3" s="282"/>
      <c r="IJ3" s="282"/>
      <c r="IK3" s="282"/>
      <c r="IL3" s="282"/>
      <c r="IM3" s="282"/>
      <c r="IN3" s="282"/>
      <c r="IO3" s="282"/>
      <c r="IP3" s="282"/>
      <c r="IQ3" s="282"/>
      <c r="IR3" s="282"/>
      <c r="IS3" s="282"/>
      <c r="IT3" s="282"/>
      <c r="IU3" s="282"/>
      <c r="IV3" s="282"/>
      <c r="IW3" s="282"/>
    </row>
    <row r="4" spans="1:257" ht="21" thickBot="1" x14ac:dyDescent="0.35">
      <c r="A4" s="342" t="s">
        <v>500</v>
      </c>
      <c r="B4" s="343"/>
      <c r="C4" s="343"/>
      <c r="D4" s="343"/>
      <c r="E4" s="343"/>
      <c r="F4" s="343"/>
      <c r="G4" s="282"/>
      <c r="H4" s="282"/>
      <c r="I4" s="282"/>
      <c r="J4" s="282"/>
      <c r="K4" s="282"/>
      <c r="L4" s="282"/>
      <c r="M4" s="282"/>
      <c r="N4" s="282"/>
      <c r="O4" s="282"/>
      <c r="P4" s="282"/>
      <c r="Q4" s="282"/>
      <c r="R4" s="282"/>
      <c r="S4" s="282"/>
      <c r="T4" s="282"/>
      <c r="U4" s="282"/>
      <c r="V4" s="282"/>
      <c r="W4" s="282"/>
      <c r="X4" s="282"/>
      <c r="Y4" s="282"/>
      <c r="Z4" s="282"/>
      <c r="AA4" s="282"/>
      <c r="AB4" s="282"/>
      <c r="AC4" s="282"/>
      <c r="AD4" s="282"/>
      <c r="AE4" s="282"/>
      <c r="AF4" s="282"/>
      <c r="AG4" s="282"/>
      <c r="AH4" s="282"/>
      <c r="AI4" s="282"/>
      <c r="AJ4" s="282"/>
      <c r="AK4" s="282"/>
      <c r="AL4" s="282"/>
      <c r="AM4" s="282"/>
      <c r="AN4" s="282"/>
      <c r="AO4" s="282"/>
      <c r="AP4" s="282"/>
      <c r="AQ4" s="282"/>
      <c r="AR4" s="282"/>
      <c r="AS4" s="282"/>
      <c r="AT4" s="282"/>
      <c r="AU4" s="282"/>
      <c r="AV4" s="282"/>
      <c r="AW4" s="282"/>
      <c r="AX4" s="282"/>
      <c r="AY4" s="282"/>
      <c r="AZ4" s="282"/>
      <c r="BA4" s="282"/>
      <c r="BB4" s="282"/>
      <c r="BC4" s="282"/>
      <c r="BD4" s="282"/>
      <c r="BE4" s="282"/>
      <c r="BF4" s="282"/>
      <c r="BG4" s="282"/>
      <c r="BH4" s="282"/>
      <c r="BI4" s="282"/>
      <c r="BJ4" s="282"/>
      <c r="BK4" s="282"/>
      <c r="BL4" s="282"/>
      <c r="BM4" s="282"/>
      <c r="BN4" s="282"/>
      <c r="BO4" s="282"/>
      <c r="BP4" s="282"/>
      <c r="BQ4" s="282"/>
      <c r="BR4" s="282"/>
      <c r="BS4" s="282"/>
      <c r="BT4" s="282"/>
      <c r="BU4" s="282"/>
      <c r="BV4" s="282"/>
      <c r="BW4" s="282"/>
      <c r="BX4" s="282"/>
      <c r="BY4" s="282"/>
      <c r="BZ4" s="282"/>
      <c r="CA4" s="282"/>
      <c r="CB4" s="282"/>
      <c r="CC4" s="282"/>
      <c r="CD4" s="282"/>
      <c r="CE4" s="282"/>
      <c r="CF4" s="282"/>
      <c r="CG4" s="282"/>
      <c r="CH4" s="282"/>
      <c r="CI4" s="282"/>
      <c r="CJ4" s="282"/>
      <c r="CK4" s="282"/>
      <c r="CL4" s="282"/>
      <c r="CM4" s="282"/>
      <c r="CN4" s="282"/>
      <c r="CO4" s="282"/>
      <c r="CP4" s="282"/>
      <c r="CQ4" s="282"/>
      <c r="CR4" s="282"/>
      <c r="CS4" s="282"/>
      <c r="CT4" s="282"/>
      <c r="CU4" s="282"/>
      <c r="CV4" s="282"/>
      <c r="CW4" s="282"/>
      <c r="CX4" s="282"/>
      <c r="CY4" s="282"/>
      <c r="CZ4" s="282"/>
      <c r="DA4" s="282"/>
      <c r="DB4" s="282"/>
      <c r="DC4" s="282"/>
      <c r="DD4" s="282"/>
      <c r="DE4" s="282"/>
      <c r="DF4" s="282"/>
      <c r="DG4" s="282"/>
      <c r="DH4" s="282"/>
      <c r="DI4" s="282"/>
      <c r="DJ4" s="282"/>
      <c r="DK4" s="282"/>
      <c r="DL4" s="282"/>
      <c r="DM4" s="282"/>
      <c r="DN4" s="282"/>
      <c r="DO4" s="282"/>
      <c r="DP4" s="282"/>
      <c r="DQ4" s="282"/>
      <c r="DR4" s="282"/>
      <c r="DS4" s="282"/>
      <c r="DT4" s="282"/>
      <c r="DU4" s="282"/>
      <c r="DV4" s="282"/>
      <c r="DW4" s="282"/>
      <c r="DX4" s="282"/>
      <c r="DY4" s="282"/>
      <c r="DZ4" s="282"/>
      <c r="EA4" s="282"/>
      <c r="EB4" s="282"/>
      <c r="EC4" s="282"/>
      <c r="ED4" s="282"/>
      <c r="EE4" s="282"/>
      <c r="EF4" s="282"/>
      <c r="EG4" s="282"/>
      <c r="EH4" s="282"/>
      <c r="EI4" s="282"/>
      <c r="EJ4" s="282"/>
      <c r="EK4" s="282"/>
      <c r="EL4" s="282"/>
      <c r="EM4" s="282"/>
      <c r="EN4" s="282"/>
      <c r="EO4" s="282"/>
      <c r="EP4" s="282"/>
      <c r="EQ4" s="282"/>
      <c r="ER4" s="282"/>
      <c r="ES4" s="282"/>
      <c r="ET4" s="282"/>
      <c r="EU4" s="282"/>
      <c r="EV4" s="282"/>
      <c r="EW4" s="282"/>
      <c r="EX4" s="282"/>
      <c r="EY4" s="282"/>
      <c r="EZ4" s="282"/>
      <c r="FA4" s="282"/>
      <c r="FB4" s="282"/>
      <c r="FC4" s="282"/>
      <c r="FD4" s="282"/>
      <c r="FE4" s="282"/>
      <c r="FF4" s="282"/>
      <c r="FG4" s="282"/>
      <c r="FH4" s="282"/>
      <c r="FI4" s="282"/>
      <c r="FJ4" s="282"/>
      <c r="FK4" s="282"/>
      <c r="FL4" s="282"/>
      <c r="FM4" s="282"/>
      <c r="FN4" s="282"/>
      <c r="FO4" s="282"/>
      <c r="FP4" s="282"/>
      <c r="FQ4" s="282"/>
      <c r="FR4" s="282"/>
      <c r="FS4" s="282"/>
      <c r="FT4" s="282"/>
      <c r="FU4" s="282"/>
      <c r="FV4" s="282"/>
      <c r="FW4" s="282"/>
      <c r="FX4" s="282"/>
      <c r="FY4" s="282"/>
      <c r="FZ4" s="282"/>
      <c r="GA4" s="282"/>
      <c r="GB4" s="282"/>
      <c r="GC4" s="282"/>
      <c r="GD4" s="282"/>
      <c r="GE4" s="282"/>
      <c r="GF4" s="282"/>
      <c r="GG4" s="282"/>
      <c r="GH4" s="282"/>
      <c r="GI4" s="282"/>
      <c r="GJ4" s="282"/>
      <c r="GK4" s="282"/>
      <c r="GL4" s="282"/>
      <c r="GM4" s="282"/>
      <c r="GN4" s="282"/>
      <c r="GO4" s="282"/>
      <c r="GP4" s="282"/>
      <c r="GQ4" s="282"/>
      <c r="GR4" s="282"/>
      <c r="GS4" s="282"/>
      <c r="GT4" s="282"/>
      <c r="GU4" s="282"/>
      <c r="GV4" s="282"/>
      <c r="GW4" s="282"/>
      <c r="GX4" s="282"/>
      <c r="GY4" s="282"/>
      <c r="GZ4" s="282"/>
      <c r="HA4" s="282"/>
      <c r="HB4" s="282"/>
      <c r="HC4" s="282"/>
      <c r="HD4" s="282"/>
      <c r="HE4" s="282"/>
      <c r="HF4" s="282"/>
      <c r="HG4" s="282"/>
      <c r="HH4" s="282"/>
      <c r="HI4" s="282"/>
      <c r="HJ4" s="282"/>
      <c r="HK4" s="282"/>
      <c r="HL4" s="282"/>
      <c r="HM4" s="282"/>
      <c r="HN4" s="282"/>
      <c r="HO4" s="282"/>
      <c r="HP4" s="282"/>
      <c r="HQ4" s="282"/>
      <c r="HR4" s="282"/>
      <c r="HS4" s="282"/>
      <c r="HT4" s="282"/>
      <c r="HU4" s="282"/>
      <c r="HV4" s="282"/>
      <c r="HW4" s="282"/>
      <c r="HX4" s="282"/>
      <c r="HY4" s="282"/>
      <c r="HZ4" s="282"/>
      <c r="IA4" s="282"/>
      <c r="IB4" s="282"/>
      <c r="IC4" s="282"/>
      <c r="ID4" s="282"/>
      <c r="IE4" s="282"/>
      <c r="IF4" s="282"/>
      <c r="IG4" s="282"/>
      <c r="IH4" s="282"/>
      <c r="II4" s="282"/>
      <c r="IJ4" s="282"/>
      <c r="IK4" s="282"/>
      <c r="IL4" s="282"/>
      <c r="IM4" s="282"/>
      <c r="IN4" s="282"/>
      <c r="IO4" s="282"/>
      <c r="IP4" s="282"/>
      <c r="IQ4" s="282"/>
      <c r="IR4" s="282"/>
      <c r="IS4" s="282"/>
      <c r="IT4" s="282"/>
      <c r="IU4" s="282"/>
      <c r="IV4" s="282"/>
      <c r="IW4" s="282"/>
    </row>
    <row r="5" spans="1:257" ht="54.75" thickTop="1" x14ac:dyDescent="0.3">
      <c r="A5" s="284" t="s">
        <v>107</v>
      </c>
      <c r="B5" s="285" t="s">
        <v>36</v>
      </c>
      <c r="C5" s="285" t="s">
        <v>501</v>
      </c>
      <c r="D5" s="285" t="s">
        <v>502</v>
      </c>
      <c r="E5" s="285" t="s">
        <v>503</v>
      </c>
      <c r="F5" s="286" t="s">
        <v>504</v>
      </c>
    </row>
    <row r="6" spans="1:257" ht="54.75" customHeight="1" x14ac:dyDescent="0.3">
      <c r="A6" s="344">
        <v>1</v>
      </c>
      <c r="B6" s="345" t="s">
        <v>509</v>
      </c>
      <c r="C6" s="269" t="s">
        <v>505</v>
      </c>
      <c r="D6" s="269" t="s">
        <v>510</v>
      </c>
      <c r="E6" s="269">
        <v>2</v>
      </c>
      <c r="F6" s="287">
        <v>0</v>
      </c>
      <c r="G6" s="288"/>
      <c r="H6" s="288"/>
      <c r="I6" s="288"/>
      <c r="J6" s="288"/>
      <c r="K6" s="288"/>
      <c r="L6" s="288"/>
      <c r="M6" s="288"/>
      <c r="N6" s="288"/>
      <c r="O6" s="288"/>
      <c r="P6" s="288"/>
      <c r="Q6" s="288"/>
      <c r="R6" s="288"/>
      <c r="S6" s="288"/>
      <c r="T6" s="288"/>
      <c r="U6" s="288"/>
      <c r="V6" s="288"/>
      <c r="W6" s="288"/>
      <c r="X6" s="288"/>
      <c r="Y6" s="288"/>
      <c r="Z6" s="288"/>
      <c r="AA6" s="288"/>
      <c r="AB6" s="288"/>
      <c r="AC6" s="288"/>
      <c r="AD6" s="288"/>
      <c r="AE6" s="288"/>
      <c r="AF6" s="288"/>
      <c r="AG6" s="288"/>
      <c r="AH6" s="288"/>
      <c r="AI6" s="288"/>
      <c r="AJ6" s="288"/>
      <c r="AK6" s="288"/>
      <c r="AL6" s="288"/>
      <c r="AM6" s="288"/>
      <c r="AN6" s="288"/>
      <c r="AO6" s="288"/>
      <c r="AP6" s="288"/>
      <c r="AQ6" s="288"/>
      <c r="AR6" s="288"/>
      <c r="AS6" s="288"/>
      <c r="AT6" s="288"/>
      <c r="AU6" s="288"/>
      <c r="AV6" s="288"/>
      <c r="AW6" s="288"/>
      <c r="AX6" s="288"/>
      <c r="AY6" s="288"/>
      <c r="AZ6" s="288"/>
      <c r="BA6" s="288"/>
      <c r="BB6" s="288"/>
      <c r="BC6" s="288"/>
      <c r="BD6" s="288"/>
      <c r="BE6" s="288"/>
      <c r="BF6" s="288"/>
      <c r="BG6" s="288"/>
      <c r="BH6" s="288"/>
      <c r="BI6" s="288"/>
      <c r="BJ6" s="288"/>
      <c r="BK6" s="288"/>
      <c r="BL6" s="288"/>
      <c r="BM6" s="288"/>
      <c r="BN6" s="288"/>
      <c r="BO6" s="288"/>
      <c r="BP6" s="288"/>
      <c r="BQ6" s="288"/>
      <c r="BR6" s="288"/>
      <c r="BS6" s="288"/>
      <c r="BT6" s="288"/>
      <c r="BU6" s="288"/>
      <c r="BV6" s="288"/>
      <c r="BW6" s="288"/>
      <c r="BX6" s="288"/>
      <c r="BY6" s="288"/>
      <c r="BZ6" s="288"/>
      <c r="CA6" s="288"/>
      <c r="CB6" s="288"/>
      <c r="CC6" s="288"/>
      <c r="CD6" s="288"/>
      <c r="CE6" s="288"/>
      <c r="CF6" s="288"/>
      <c r="CG6" s="288"/>
      <c r="CH6" s="288"/>
      <c r="CI6" s="288"/>
      <c r="CJ6" s="288"/>
      <c r="CK6" s="288"/>
      <c r="CL6" s="288"/>
      <c r="CM6" s="288"/>
      <c r="CN6" s="288"/>
      <c r="CO6" s="288"/>
      <c r="CP6" s="288"/>
      <c r="CQ6" s="288"/>
      <c r="CR6" s="288"/>
      <c r="CS6" s="288"/>
      <c r="CT6" s="288"/>
      <c r="CU6" s="288"/>
      <c r="CV6" s="288"/>
      <c r="CW6" s="288"/>
      <c r="CX6" s="288"/>
      <c r="CY6" s="288"/>
      <c r="CZ6" s="288"/>
      <c r="DA6" s="288"/>
      <c r="DB6" s="288"/>
      <c r="DC6" s="288"/>
      <c r="DD6" s="288"/>
      <c r="DE6" s="288"/>
      <c r="DF6" s="288"/>
      <c r="DG6" s="288"/>
      <c r="DH6" s="288"/>
      <c r="DI6" s="288"/>
      <c r="DJ6" s="288"/>
      <c r="DK6" s="288"/>
      <c r="DL6" s="288"/>
      <c r="DM6" s="288"/>
      <c r="DN6" s="288"/>
      <c r="DO6" s="288"/>
      <c r="DP6" s="288"/>
      <c r="DQ6" s="288"/>
      <c r="DR6" s="288"/>
      <c r="DS6" s="288"/>
      <c r="DT6" s="288"/>
      <c r="DU6" s="288"/>
      <c r="DV6" s="288"/>
      <c r="DW6" s="288"/>
      <c r="DX6" s="288"/>
      <c r="DY6" s="288"/>
      <c r="DZ6" s="288"/>
      <c r="EA6" s="288"/>
      <c r="EB6" s="288"/>
      <c r="EC6" s="288"/>
      <c r="ED6" s="288"/>
      <c r="EE6" s="288"/>
      <c r="EF6" s="288"/>
      <c r="EG6" s="288"/>
      <c r="EH6" s="288"/>
      <c r="EI6" s="288"/>
      <c r="EJ6" s="288"/>
      <c r="EK6" s="288"/>
      <c r="EL6" s="288"/>
      <c r="EM6" s="288"/>
      <c r="EN6" s="288"/>
      <c r="EO6" s="288"/>
      <c r="EP6" s="288"/>
      <c r="EQ6" s="288"/>
      <c r="ER6" s="288"/>
      <c r="ES6" s="288"/>
      <c r="ET6" s="288"/>
      <c r="EU6" s="288"/>
      <c r="EV6" s="288"/>
      <c r="EW6" s="288"/>
      <c r="EX6" s="288"/>
      <c r="EY6" s="288"/>
      <c r="EZ6" s="288"/>
      <c r="FA6" s="288"/>
      <c r="FB6" s="288"/>
      <c r="FC6" s="288"/>
      <c r="FD6" s="288"/>
      <c r="FE6" s="288"/>
      <c r="FF6" s="288"/>
      <c r="FG6" s="288"/>
      <c r="FH6" s="288"/>
      <c r="FI6" s="288"/>
      <c r="FJ6" s="288"/>
      <c r="FK6" s="288"/>
      <c r="FL6" s="288"/>
      <c r="FM6" s="288"/>
      <c r="FN6" s="288"/>
      <c r="FO6" s="288"/>
      <c r="FP6" s="288"/>
      <c r="FQ6" s="288"/>
      <c r="FR6" s="288"/>
      <c r="FS6" s="288"/>
      <c r="FT6" s="288"/>
      <c r="FU6" s="288"/>
      <c r="FV6" s="288"/>
      <c r="FW6" s="288"/>
      <c r="FX6" s="288"/>
      <c r="FY6" s="288"/>
      <c r="FZ6" s="288"/>
      <c r="GA6" s="288"/>
      <c r="GB6" s="288"/>
      <c r="GC6" s="288"/>
      <c r="GD6" s="288"/>
      <c r="GE6" s="288"/>
      <c r="GF6" s="288"/>
      <c r="GG6" s="288"/>
      <c r="GH6" s="288"/>
      <c r="GI6" s="288"/>
      <c r="GJ6" s="288"/>
      <c r="GK6" s="288"/>
      <c r="GL6" s="288"/>
      <c r="GM6" s="288"/>
      <c r="GN6" s="288"/>
      <c r="GO6" s="288"/>
      <c r="GP6" s="288"/>
      <c r="GQ6" s="288"/>
      <c r="GR6" s="288"/>
      <c r="GS6" s="288"/>
      <c r="GT6" s="288"/>
      <c r="GU6" s="288"/>
      <c r="GV6" s="288"/>
      <c r="GW6" s="288"/>
      <c r="GX6" s="288"/>
      <c r="GY6" s="288"/>
      <c r="GZ6" s="288"/>
      <c r="HA6" s="288"/>
      <c r="HB6" s="288"/>
      <c r="HC6" s="288"/>
      <c r="HD6" s="288"/>
      <c r="HE6" s="288"/>
      <c r="HF6" s="288"/>
      <c r="HG6" s="288"/>
      <c r="HH6" s="288"/>
      <c r="HI6" s="288"/>
      <c r="HJ6" s="288"/>
      <c r="HK6" s="288"/>
      <c r="HL6" s="288"/>
      <c r="HM6" s="288"/>
      <c r="HN6" s="288"/>
      <c r="HO6" s="288"/>
      <c r="HP6" s="288"/>
      <c r="HQ6" s="288"/>
      <c r="HR6" s="288"/>
      <c r="HS6" s="288"/>
      <c r="HT6" s="288"/>
      <c r="HU6" s="288"/>
      <c r="HV6" s="288"/>
      <c r="HW6" s="288"/>
      <c r="HX6" s="288"/>
      <c r="HY6" s="288"/>
      <c r="HZ6" s="288"/>
      <c r="IA6" s="288"/>
      <c r="IB6" s="288"/>
      <c r="IC6" s="288"/>
      <c r="ID6" s="288"/>
      <c r="IE6" s="288"/>
      <c r="IF6" s="288"/>
      <c r="IG6" s="288"/>
      <c r="IH6" s="288"/>
      <c r="II6" s="288"/>
      <c r="IJ6" s="288"/>
      <c r="IK6" s="288"/>
      <c r="IL6" s="288"/>
      <c r="IM6" s="288"/>
      <c r="IN6" s="288"/>
      <c r="IO6" s="288"/>
      <c r="IP6" s="288"/>
      <c r="IQ6" s="288"/>
      <c r="IR6" s="288"/>
      <c r="IS6" s="288"/>
      <c r="IT6" s="288"/>
      <c r="IU6" s="288"/>
      <c r="IV6" s="288"/>
      <c r="IW6" s="288"/>
    </row>
    <row r="7" spans="1:257" ht="33" customHeight="1" x14ac:dyDescent="0.3">
      <c r="A7" s="344"/>
      <c r="B7" s="345"/>
      <c r="C7" s="269" t="s">
        <v>506</v>
      </c>
      <c r="D7" s="269" t="s">
        <v>507</v>
      </c>
      <c r="E7" s="269">
        <v>0</v>
      </c>
      <c r="F7" s="287">
        <v>0</v>
      </c>
      <c r="G7" s="288"/>
      <c r="H7" s="288"/>
      <c r="I7" s="288"/>
      <c r="J7" s="288"/>
      <c r="K7" s="288"/>
      <c r="L7" s="288"/>
      <c r="M7" s="288"/>
      <c r="N7" s="288"/>
      <c r="O7" s="288"/>
      <c r="P7" s="288"/>
      <c r="Q7" s="288"/>
      <c r="R7" s="288"/>
      <c r="S7" s="288"/>
      <c r="T7" s="288"/>
      <c r="U7" s="288"/>
      <c r="V7" s="288"/>
      <c r="W7" s="288"/>
      <c r="X7" s="288"/>
      <c r="Y7" s="288"/>
      <c r="Z7" s="288"/>
      <c r="AA7" s="288"/>
      <c r="AB7" s="288"/>
      <c r="AC7" s="288"/>
      <c r="AD7" s="288"/>
      <c r="AE7" s="288"/>
      <c r="AF7" s="288"/>
      <c r="AG7" s="288"/>
      <c r="AH7" s="288"/>
      <c r="AI7" s="288"/>
      <c r="AJ7" s="288"/>
      <c r="AK7" s="288"/>
      <c r="AL7" s="288"/>
      <c r="AM7" s="288"/>
      <c r="AN7" s="288"/>
      <c r="AO7" s="288"/>
      <c r="AP7" s="288"/>
      <c r="AQ7" s="288"/>
      <c r="AR7" s="288"/>
      <c r="AS7" s="288"/>
      <c r="AT7" s="288"/>
      <c r="AU7" s="288"/>
      <c r="AV7" s="288"/>
      <c r="AW7" s="288"/>
      <c r="AX7" s="288"/>
      <c r="AY7" s="288"/>
      <c r="AZ7" s="288"/>
      <c r="BA7" s="288"/>
      <c r="BB7" s="288"/>
      <c r="BC7" s="288"/>
      <c r="BD7" s="288"/>
      <c r="BE7" s="288"/>
      <c r="BF7" s="288"/>
      <c r="BG7" s="288"/>
      <c r="BH7" s="288"/>
      <c r="BI7" s="288"/>
      <c r="BJ7" s="288"/>
      <c r="BK7" s="288"/>
      <c r="BL7" s="288"/>
      <c r="BM7" s="288"/>
      <c r="BN7" s="288"/>
      <c r="BO7" s="288"/>
      <c r="BP7" s="288"/>
      <c r="BQ7" s="288"/>
      <c r="BR7" s="288"/>
      <c r="BS7" s="288"/>
      <c r="BT7" s="288"/>
      <c r="BU7" s="288"/>
      <c r="BV7" s="288"/>
      <c r="BW7" s="288"/>
      <c r="BX7" s="288"/>
      <c r="BY7" s="288"/>
      <c r="BZ7" s="288"/>
      <c r="CA7" s="288"/>
      <c r="CB7" s="288"/>
      <c r="CC7" s="288"/>
      <c r="CD7" s="288"/>
      <c r="CE7" s="288"/>
      <c r="CF7" s="288"/>
      <c r="CG7" s="288"/>
      <c r="CH7" s="288"/>
      <c r="CI7" s="288"/>
      <c r="CJ7" s="288"/>
      <c r="CK7" s="288"/>
      <c r="CL7" s="288"/>
      <c r="CM7" s="288"/>
      <c r="CN7" s="288"/>
      <c r="CO7" s="288"/>
      <c r="CP7" s="288"/>
      <c r="CQ7" s="288"/>
      <c r="CR7" s="288"/>
      <c r="CS7" s="288"/>
      <c r="CT7" s="288"/>
      <c r="CU7" s="288"/>
      <c r="CV7" s="288"/>
      <c r="CW7" s="288"/>
      <c r="CX7" s="288"/>
      <c r="CY7" s="288"/>
      <c r="CZ7" s="288"/>
      <c r="DA7" s="288"/>
      <c r="DB7" s="288"/>
      <c r="DC7" s="288"/>
      <c r="DD7" s="288"/>
      <c r="DE7" s="288"/>
      <c r="DF7" s="288"/>
      <c r="DG7" s="288"/>
      <c r="DH7" s="288"/>
      <c r="DI7" s="288"/>
      <c r="DJ7" s="288"/>
      <c r="DK7" s="288"/>
      <c r="DL7" s="288"/>
      <c r="DM7" s="288"/>
      <c r="DN7" s="288"/>
      <c r="DO7" s="288"/>
      <c r="DP7" s="288"/>
      <c r="DQ7" s="288"/>
      <c r="DR7" s="288"/>
      <c r="DS7" s="288"/>
      <c r="DT7" s="288"/>
      <c r="DU7" s="288"/>
      <c r="DV7" s="288"/>
      <c r="DW7" s="288"/>
      <c r="DX7" s="288"/>
      <c r="DY7" s="288"/>
      <c r="DZ7" s="288"/>
      <c r="EA7" s="288"/>
      <c r="EB7" s="288"/>
      <c r="EC7" s="288"/>
      <c r="ED7" s="288"/>
      <c r="EE7" s="288"/>
      <c r="EF7" s="288"/>
      <c r="EG7" s="288"/>
      <c r="EH7" s="288"/>
      <c r="EI7" s="288"/>
      <c r="EJ7" s="288"/>
      <c r="EK7" s="288"/>
      <c r="EL7" s="288"/>
      <c r="EM7" s="288"/>
      <c r="EN7" s="288"/>
      <c r="EO7" s="288"/>
      <c r="EP7" s="288"/>
      <c r="EQ7" s="288"/>
      <c r="ER7" s="288"/>
      <c r="ES7" s="288"/>
      <c r="ET7" s="288"/>
      <c r="EU7" s="288"/>
      <c r="EV7" s="288"/>
      <c r="EW7" s="288"/>
      <c r="EX7" s="288"/>
      <c r="EY7" s="288"/>
      <c r="EZ7" s="288"/>
      <c r="FA7" s="288"/>
      <c r="FB7" s="288"/>
      <c r="FC7" s="288"/>
      <c r="FD7" s="288"/>
      <c r="FE7" s="288"/>
      <c r="FF7" s="288"/>
      <c r="FG7" s="288"/>
      <c r="FH7" s="288"/>
      <c r="FI7" s="288"/>
      <c r="FJ7" s="288"/>
      <c r="FK7" s="288"/>
      <c r="FL7" s="288"/>
      <c r="FM7" s="288"/>
      <c r="FN7" s="288"/>
      <c r="FO7" s="288"/>
      <c r="FP7" s="288"/>
      <c r="FQ7" s="288"/>
      <c r="FR7" s="288"/>
      <c r="FS7" s="288"/>
      <c r="FT7" s="288"/>
      <c r="FU7" s="288"/>
      <c r="FV7" s="288"/>
      <c r="FW7" s="288"/>
      <c r="FX7" s="288"/>
      <c r="FY7" s="288"/>
      <c r="FZ7" s="288"/>
      <c r="GA7" s="288"/>
      <c r="GB7" s="288"/>
      <c r="GC7" s="288"/>
      <c r="GD7" s="288"/>
      <c r="GE7" s="288"/>
      <c r="GF7" s="288"/>
      <c r="GG7" s="288"/>
      <c r="GH7" s="288"/>
      <c r="GI7" s="288"/>
      <c r="GJ7" s="288"/>
      <c r="GK7" s="288"/>
      <c r="GL7" s="288"/>
      <c r="GM7" s="288"/>
      <c r="GN7" s="288"/>
      <c r="GO7" s="288"/>
      <c r="GP7" s="288"/>
      <c r="GQ7" s="288"/>
      <c r="GR7" s="288"/>
      <c r="GS7" s="288"/>
      <c r="GT7" s="288"/>
      <c r="GU7" s="288"/>
      <c r="GV7" s="288"/>
      <c r="GW7" s="288"/>
      <c r="GX7" s="288"/>
      <c r="GY7" s="288"/>
      <c r="GZ7" s="288"/>
      <c r="HA7" s="288"/>
      <c r="HB7" s="288"/>
      <c r="HC7" s="288"/>
      <c r="HD7" s="288"/>
      <c r="HE7" s="288"/>
      <c r="HF7" s="288"/>
      <c r="HG7" s="288"/>
      <c r="HH7" s="288"/>
      <c r="HI7" s="288"/>
      <c r="HJ7" s="288"/>
      <c r="HK7" s="288"/>
      <c r="HL7" s="288"/>
      <c r="HM7" s="288"/>
      <c r="HN7" s="288"/>
      <c r="HO7" s="288"/>
      <c r="HP7" s="288"/>
      <c r="HQ7" s="288"/>
      <c r="HR7" s="288"/>
      <c r="HS7" s="288"/>
      <c r="HT7" s="288"/>
      <c r="HU7" s="288"/>
      <c r="HV7" s="288"/>
      <c r="HW7" s="288"/>
      <c r="HX7" s="288"/>
      <c r="HY7" s="288"/>
      <c r="HZ7" s="288"/>
      <c r="IA7" s="288"/>
      <c r="IB7" s="288"/>
      <c r="IC7" s="288"/>
      <c r="ID7" s="288"/>
      <c r="IE7" s="288"/>
      <c r="IF7" s="288"/>
      <c r="IG7" s="288"/>
      <c r="IH7" s="288"/>
      <c r="II7" s="288"/>
      <c r="IJ7" s="288"/>
      <c r="IK7" s="288"/>
      <c r="IL7" s="288"/>
      <c r="IM7" s="288"/>
      <c r="IN7" s="288"/>
      <c r="IO7" s="288"/>
      <c r="IP7" s="288"/>
      <c r="IQ7" s="288"/>
      <c r="IR7" s="288"/>
      <c r="IS7" s="288"/>
      <c r="IT7" s="288"/>
      <c r="IU7" s="288"/>
      <c r="IV7" s="288"/>
      <c r="IW7" s="288"/>
    </row>
    <row r="8" spans="1:257" ht="55.5" customHeight="1" x14ac:dyDescent="0.3">
      <c r="A8" s="344">
        <v>2</v>
      </c>
      <c r="B8" s="345" t="s">
        <v>511</v>
      </c>
      <c r="C8" s="269" t="s">
        <v>505</v>
      </c>
      <c r="D8" s="269" t="s">
        <v>512</v>
      </c>
      <c r="E8" s="269">
        <v>5</v>
      </c>
      <c r="F8" s="287">
        <v>0</v>
      </c>
      <c r="G8" s="288"/>
      <c r="H8" s="288"/>
      <c r="I8" s="288"/>
      <c r="J8" s="288"/>
      <c r="K8" s="288"/>
      <c r="L8" s="288"/>
      <c r="M8" s="288"/>
      <c r="N8" s="288"/>
      <c r="O8" s="288"/>
      <c r="P8" s="288"/>
      <c r="Q8" s="288"/>
      <c r="R8" s="288"/>
      <c r="S8" s="288"/>
      <c r="T8" s="288"/>
      <c r="U8" s="288"/>
      <c r="V8" s="288"/>
      <c r="W8" s="288"/>
      <c r="X8" s="288"/>
      <c r="Y8" s="288"/>
      <c r="Z8" s="288"/>
      <c r="AA8" s="288"/>
      <c r="AB8" s="288"/>
      <c r="AC8" s="288"/>
      <c r="AD8" s="288"/>
      <c r="AE8" s="288"/>
      <c r="AF8" s="288"/>
      <c r="AG8" s="288"/>
      <c r="AH8" s="288"/>
      <c r="AI8" s="288"/>
      <c r="AJ8" s="288"/>
      <c r="AK8" s="288"/>
      <c r="AL8" s="288"/>
      <c r="AM8" s="288"/>
      <c r="AN8" s="288"/>
      <c r="AO8" s="288"/>
      <c r="AP8" s="288"/>
      <c r="AQ8" s="288"/>
      <c r="AR8" s="288"/>
      <c r="AS8" s="288"/>
      <c r="AT8" s="288"/>
      <c r="AU8" s="288"/>
      <c r="AV8" s="288"/>
      <c r="AW8" s="288"/>
      <c r="AX8" s="288"/>
      <c r="AY8" s="288"/>
      <c r="AZ8" s="288"/>
      <c r="BA8" s="288"/>
      <c r="BB8" s="288"/>
      <c r="BC8" s="288"/>
      <c r="BD8" s="288"/>
      <c r="BE8" s="288"/>
      <c r="BF8" s="288"/>
      <c r="BG8" s="288"/>
      <c r="BH8" s="288"/>
      <c r="BI8" s="288"/>
      <c r="BJ8" s="288"/>
      <c r="BK8" s="288"/>
      <c r="BL8" s="288"/>
      <c r="BM8" s="288"/>
      <c r="BN8" s="288"/>
      <c r="BO8" s="288"/>
      <c r="BP8" s="288"/>
      <c r="BQ8" s="288"/>
      <c r="BR8" s="288"/>
      <c r="BS8" s="288"/>
      <c r="BT8" s="288"/>
      <c r="BU8" s="288"/>
      <c r="BV8" s="288"/>
      <c r="BW8" s="288"/>
      <c r="BX8" s="288"/>
      <c r="BY8" s="288"/>
      <c r="BZ8" s="288"/>
      <c r="CA8" s="288"/>
      <c r="CB8" s="288"/>
      <c r="CC8" s="288"/>
      <c r="CD8" s="288"/>
      <c r="CE8" s="288"/>
      <c r="CF8" s="288"/>
      <c r="CG8" s="288"/>
      <c r="CH8" s="288"/>
      <c r="CI8" s="288"/>
      <c r="CJ8" s="288"/>
      <c r="CK8" s="288"/>
      <c r="CL8" s="288"/>
      <c r="CM8" s="288"/>
      <c r="CN8" s="288"/>
      <c r="CO8" s="288"/>
      <c r="CP8" s="288"/>
      <c r="CQ8" s="288"/>
      <c r="CR8" s="288"/>
      <c r="CS8" s="288"/>
      <c r="CT8" s="288"/>
      <c r="CU8" s="288"/>
      <c r="CV8" s="288"/>
      <c r="CW8" s="288"/>
      <c r="CX8" s="288"/>
      <c r="CY8" s="288"/>
      <c r="CZ8" s="288"/>
      <c r="DA8" s="288"/>
      <c r="DB8" s="288"/>
      <c r="DC8" s="288"/>
      <c r="DD8" s="288"/>
      <c r="DE8" s="288"/>
      <c r="DF8" s="288"/>
      <c r="DG8" s="288"/>
      <c r="DH8" s="288"/>
      <c r="DI8" s="288"/>
      <c r="DJ8" s="288"/>
      <c r="DK8" s="288"/>
      <c r="DL8" s="288"/>
      <c r="DM8" s="288"/>
      <c r="DN8" s="288"/>
      <c r="DO8" s="288"/>
      <c r="DP8" s="288"/>
      <c r="DQ8" s="288"/>
      <c r="DR8" s="288"/>
      <c r="DS8" s="288"/>
      <c r="DT8" s="288"/>
      <c r="DU8" s="288"/>
      <c r="DV8" s="288"/>
      <c r="DW8" s="288"/>
      <c r="DX8" s="288"/>
      <c r="DY8" s="288"/>
      <c r="DZ8" s="288"/>
      <c r="EA8" s="288"/>
      <c r="EB8" s="288"/>
      <c r="EC8" s="288"/>
      <c r="ED8" s="288"/>
      <c r="EE8" s="288"/>
      <c r="EF8" s="288"/>
      <c r="EG8" s="288"/>
      <c r="EH8" s="288"/>
      <c r="EI8" s="288"/>
      <c r="EJ8" s="288"/>
      <c r="EK8" s="288"/>
      <c r="EL8" s="288"/>
      <c r="EM8" s="288"/>
      <c r="EN8" s="288"/>
      <c r="EO8" s="288"/>
      <c r="EP8" s="288"/>
      <c r="EQ8" s="288"/>
      <c r="ER8" s="288"/>
      <c r="ES8" s="288"/>
      <c r="ET8" s="288"/>
      <c r="EU8" s="288"/>
      <c r="EV8" s="288"/>
      <c r="EW8" s="288"/>
      <c r="EX8" s="288"/>
      <c r="EY8" s="288"/>
      <c r="EZ8" s="288"/>
      <c r="FA8" s="288"/>
      <c r="FB8" s="288"/>
      <c r="FC8" s="288"/>
      <c r="FD8" s="288"/>
      <c r="FE8" s="288"/>
      <c r="FF8" s="288"/>
      <c r="FG8" s="288"/>
      <c r="FH8" s="288"/>
      <c r="FI8" s="288"/>
      <c r="FJ8" s="288"/>
      <c r="FK8" s="288"/>
      <c r="FL8" s="288"/>
      <c r="FM8" s="288"/>
      <c r="FN8" s="288"/>
      <c r="FO8" s="288"/>
      <c r="FP8" s="288"/>
      <c r="FQ8" s="288"/>
      <c r="FR8" s="288"/>
      <c r="FS8" s="288"/>
      <c r="FT8" s="288"/>
      <c r="FU8" s="288"/>
      <c r="FV8" s="288"/>
      <c r="FW8" s="288"/>
      <c r="FX8" s="288"/>
      <c r="FY8" s="288"/>
      <c r="FZ8" s="288"/>
      <c r="GA8" s="288"/>
      <c r="GB8" s="288"/>
      <c r="GC8" s="288"/>
      <c r="GD8" s="288"/>
      <c r="GE8" s="288"/>
      <c r="GF8" s="288"/>
      <c r="GG8" s="288"/>
      <c r="GH8" s="288"/>
      <c r="GI8" s="288"/>
      <c r="GJ8" s="288"/>
      <c r="GK8" s="288"/>
      <c r="GL8" s="288"/>
      <c r="GM8" s="288"/>
      <c r="GN8" s="288"/>
      <c r="GO8" s="288"/>
      <c r="GP8" s="288"/>
      <c r="GQ8" s="288"/>
      <c r="GR8" s="288"/>
      <c r="GS8" s="288"/>
      <c r="GT8" s="288"/>
      <c r="GU8" s="288"/>
      <c r="GV8" s="288"/>
      <c r="GW8" s="288"/>
      <c r="GX8" s="288"/>
      <c r="GY8" s="288"/>
      <c r="GZ8" s="288"/>
      <c r="HA8" s="288"/>
      <c r="HB8" s="288"/>
      <c r="HC8" s="288"/>
      <c r="HD8" s="288"/>
      <c r="HE8" s="288"/>
      <c r="HF8" s="288"/>
      <c r="HG8" s="288"/>
      <c r="HH8" s="288"/>
      <c r="HI8" s="288"/>
      <c r="HJ8" s="288"/>
      <c r="HK8" s="288"/>
      <c r="HL8" s="288"/>
      <c r="HM8" s="288"/>
      <c r="HN8" s="288"/>
      <c r="HO8" s="288"/>
      <c r="HP8" s="288"/>
      <c r="HQ8" s="288"/>
      <c r="HR8" s="288"/>
      <c r="HS8" s="288"/>
      <c r="HT8" s="288"/>
      <c r="HU8" s="288"/>
      <c r="HV8" s="288"/>
      <c r="HW8" s="288"/>
      <c r="HX8" s="288"/>
      <c r="HY8" s="288"/>
      <c r="HZ8" s="288"/>
      <c r="IA8" s="288"/>
      <c r="IB8" s="288"/>
      <c r="IC8" s="288"/>
      <c r="ID8" s="288"/>
      <c r="IE8" s="288"/>
      <c r="IF8" s="288"/>
      <c r="IG8" s="288"/>
      <c r="IH8" s="288"/>
      <c r="II8" s="288"/>
      <c r="IJ8" s="288"/>
      <c r="IK8" s="288"/>
      <c r="IL8" s="288"/>
      <c r="IM8" s="288"/>
      <c r="IN8" s="288"/>
      <c r="IO8" s="288"/>
      <c r="IP8" s="288"/>
      <c r="IQ8" s="288"/>
      <c r="IR8" s="288"/>
      <c r="IS8" s="288"/>
      <c r="IT8" s="288"/>
      <c r="IU8" s="288"/>
      <c r="IV8" s="288"/>
      <c r="IW8" s="288"/>
    </row>
    <row r="9" spans="1:257" ht="55.5" customHeight="1" x14ac:dyDescent="0.3">
      <c r="A9" s="344"/>
      <c r="B9" s="345"/>
      <c r="C9" s="269" t="s">
        <v>506</v>
      </c>
      <c r="D9" s="269" t="s">
        <v>507</v>
      </c>
      <c r="E9" s="269">
        <v>0</v>
      </c>
      <c r="F9" s="287">
        <v>0</v>
      </c>
      <c r="G9" s="288"/>
      <c r="H9" s="288"/>
      <c r="I9" s="288"/>
      <c r="J9" s="288"/>
      <c r="K9" s="288"/>
      <c r="L9" s="288"/>
      <c r="M9" s="288"/>
      <c r="N9" s="288"/>
      <c r="O9" s="288"/>
      <c r="P9" s="288"/>
      <c r="Q9" s="288"/>
      <c r="R9" s="288"/>
      <c r="S9" s="288"/>
      <c r="T9" s="288"/>
      <c r="U9" s="288"/>
      <c r="V9" s="288"/>
      <c r="W9" s="288"/>
      <c r="X9" s="288"/>
      <c r="Y9" s="288"/>
      <c r="Z9" s="288"/>
      <c r="AA9" s="288"/>
      <c r="AB9" s="288"/>
      <c r="AC9" s="288"/>
      <c r="AD9" s="288"/>
      <c r="AE9" s="288"/>
      <c r="AF9" s="288"/>
      <c r="AG9" s="288"/>
      <c r="AH9" s="288"/>
      <c r="AI9" s="288"/>
      <c r="AJ9" s="288"/>
      <c r="AK9" s="288"/>
      <c r="AL9" s="288"/>
      <c r="AM9" s="288"/>
      <c r="AN9" s="288"/>
      <c r="AO9" s="288"/>
      <c r="AP9" s="288"/>
      <c r="AQ9" s="288"/>
      <c r="AR9" s="288"/>
      <c r="AS9" s="288"/>
      <c r="AT9" s="288"/>
      <c r="AU9" s="288"/>
      <c r="AV9" s="288"/>
      <c r="AW9" s="288"/>
      <c r="AX9" s="288"/>
      <c r="AY9" s="288"/>
      <c r="AZ9" s="288"/>
      <c r="BA9" s="288"/>
      <c r="BB9" s="288"/>
      <c r="BC9" s="288"/>
      <c r="BD9" s="288"/>
      <c r="BE9" s="288"/>
      <c r="BF9" s="288"/>
      <c r="BG9" s="288"/>
      <c r="BH9" s="288"/>
      <c r="BI9" s="288"/>
      <c r="BJ9" s="288"/>
      <c r="BK9" s="288"/>
      <c r="BL9" s="288"/>
      <c r="BM9" s="288"/>
      <c r="BN9" s="288"/>
      <c r="BO9" s="288"/>
      <c r="BP9" s="288"/>
      <c r="BQ9" s="288"/>
      <c r="BR9" s="288"/>
      <c r="BS9" s="288"/>
      <c r="BT9" s="288"/>
      <c r="BU9" s="288"/>
      <c r="BV9" s="288"/>
      <c r="BW9" s="288"/>
      <c r="BX9" s="288"/>
      <c r="BY9" s="288"/>
      <c r="BZ9" s="288"/>
      <c r="CA9" s="288"/>
      <c r="CB9" s="288"/>
      <c r="CC9" s="288"/>
      <c r="CD9" s="288"/>
      <c r="CE9" s="288"/>
      <c r="CF9" s="288"/>
      <c r="CG9" s="288"/>
      <c r="CH9" s="288"/>
      <c r="CI9" s="288"/>
      <c r="CJ9" s="288"/>
      <c r="CK9" s="288"/>
      <c r="CL9" s="288"/>
      <c r="CM9" s="288"/>
      <c r="CN9" s="288"/>
      <c r="CO9" s="288"/>
      <c r="CP9" s="288"/>
      <c r="CQ9" s="288"/>
      <c r="CR9" s="288"/>
      <c r="CS9" s="288"/>
      <c r="CT9" s="288"/>
      <c r="CU9" s="288"/>
      <c r="CV9" s="288"/>
      <c r="CW9" s="288"/>
      <c r="CX9" s="288"/>
      <c r="CY9" s="288"/>
      <c r="CZ9" s="288"/>
      <c r="DA9" s="288"/>
      <c r="DB9" s="288"/>
      <c r="DC9" s="288"/>
      <c r="DD9" s="288"/>
      <c r="DE9" s="288"/>
      <c r="DF9" s="288"/>
      <c r="DG9" s="288"/>
      <c r="DH9" s="288"/>
      <c r="DI9" s="288"/>
      <c r="DJ9" s="288"/>
      <c r="DK9" s="288"/>
      <c r="DL9" s="288"/>
      <c r="DM9" s="288"/>
      <c r="DN9" s="288"/>
      <c r="DO9" s="288"/>
      <c r="DP9" s="288"/>
      <c r="DQ9" s="288"/>
      <c r="DR9" s="288"/>
      <c r="DS9" s="288"/>
      <c r="DT9" s="288"/>
      <c r="DU9" s="288"/>
      <c r="DV9" s="288"/>
      <c r="DW9" s="288"/>
      <c r="DX9" s="288"/>
      <c r="DY9" s="288"/>
      <c r="DZ9" s="288"/>
      <c r="EA9" s="288"/>
      <c r="EB9" s="288"/>
      <c r="EC9" s="288"/>
      <c r="ED9" s="288"/>
      <c r="EE9" s="288"/>
      <c r="EF9" s="288"/>
      <c r="EG9" s="288"/>
      <c r="EH9" s="288"/>
      <c r="EI9" s="288"/>
      <c r="EJ9" s="288"/>
      <c r="EK9" s="288"/>
      <c r="EL9" s="288"/>
      <c r="EM9" s="288"/>
      <c r="EN9" s="288"/>
      <c r="EO9" s="288"/>
      <c r="EP9" s="288"/>
      <c r="EQ9" s="288"/>
      <c r="ER9" s="288"/>
      <c r="ES9" s="288"/>
      <c r="ET9" s="288"/>
      <c r="EU9" s="288"/>
      <c r="EV9" s="288"/>
      <c r="EW9" s="288"/>
      <c r="EX9" s="288"/>
      <c r="EY9" s="288"/>
      <c r="EZ9" s="288"/>
      <c r="FA9" s="288"/>
      <c r="FB9" s="288"/>
      <c r="FC9" s="288"/>
      <c r="FD9" s="288"/>
      <c r="FE9" s="288"/>
      <c r="FF9" s="288"/>
      <c r="FG9" s="288"/>
      <c r="FH9" s="288"/>
      <c r="FI9" s="288"/>
      <c r="FJ9" s="288"/>
      <c r="FK9" s="288"/>
      <c r="FL9" s="288"/>
      <c r="FM9" s="288"/>
      <c r="FN9" s="288"/>
      <c r="FO9" s="288"/>
      <c r="FP9" s="288"/>
      <c r="FQ9" s="288"/>
      <c r="FR9" s="288"/>
      <c r="FS9" s="288"/>
      <c r="FT9" s="288"/>
      <c r="FU9" s="288"/>
      <c r="FV9" s="288"/>
      <c r="FW9" s="288"/>
      <c r="FX9" s="288"/>
      <c r="FY9" s="288"/>
      <c r="FZ9" s="288"/>
      <c r="GA9" s="288"/>
      <c r="GB9" s="288"/>
      <c r="GC9" s="288"/>
      <c r="GD9" s="288"/>
      <c r="GE9" s="288"/>
      <c r="GF9" s="288"/>
      <c r="GG9" s="288"/>
      <c r="GH9" s="288"/>
      <c r="GI9" s="288"/>
      <c r="GJ9" s="288"/>
      <c r="GK9" s="288"/>
      <c r="GL9" s="288"/>
      <c r="GM9" s="288"/>
      <c r="GN9" s="288"/>
      <c r="GO9" s="288"/>
      <c r="GP9" s="288"/>
      <c r="GQ9" s="288"/>
      <c r="GR9" s="288"/>
      <c r="GS9" s="288"/>
      <c r="GT9" s="288"/>
      <c r="GU9" s="288"/>
      <c r="GV9" s="288"/>
      <c r="GW9" s="288"/>
      <c r="GX9" s="288"/>
      <c r="GY9" s="288"/>
      <c r="GZ9" s="288"/>
      <c r="HA9" s="288"/>
      <c r="HB9" s="288"/>
      <c r="HC9" s="288"/>
      <c r="HD9" s="288"/>
      <c r="HE9" s="288"/>
      <c r="HF9" s="288"/>
      <c r="HG9" s="288"/>
      <c r="HH9" s="288"/>
      <c r="HI9" s="288"/>
      <c r="HJ9" s="288"/>
      <c r="HK9" s="288"/>
      <c r="HL9" s="288"/>
      <c r="HM9" s="288"/>
      <c r="HN9" s="288"/>
      <c r="HO9" s="288"/>
      <c r="HP9" s="288"/>
      <c r="HQ9" s="288"/>
      <c r="HR9" s="288"/>
      <c r="HS9" s="288"/>
      <c r="HT9" s="288"/>
      <c r="HU9" s="288"/>
      <c r="HV9" s="288"/>
      <c r="HW9" s="288"/>
      <c r="HX9" s="288"/>
      <c r="HY9" s="288"/>
      <c r="HZ9" s="288"/>
      <c r="IA9" s="288"/>
      <c r="IB9" s="288"/>
      <c r="IC9" s="288"/>
      <c r="ID9" s="288"/>
      <c r="IE9" s="288"/>
      <c r="IF9" s="288"/>
      <c r="IG9" s="288"/>
      <c r="IH9" s="288"/>
      <c r="II9" s="288"/>
      <c r="IJ9" s="288"/>
      <c r="IK9" s="288"/>
      <c r="IL9" s="288"/>
      <c r="IM9" s="288"/>
      <c r="IN9" s="288"/>
      <c r="IO9" s="288"/>
      <c r="IP9" s="288"/>
      <c r="IQ9" s="288"/>
      <c r="IR9" s="288"/>
      <c r="IS9" s="288"/>
      <c r="IT9" s="288"/>
      <c r="IU9" s="288"/>
      <c r="IV9" s="288"/>
      <c r="IW9" s="288"/>
    </row>
    <row r="10" spans="1:257" ht="58.5" customHeight="1" x14ac:dyDescent="0.3">
      <c r="A10" s="344">
        <v>3</v>
      </c>
      <c r="B10" s="345" t="s">
        <v>513</v>
      </c>
      <c r="C10" s="269" t="s">
        <v>505</v>
      </c>
      <c r="D10" s="269" t="s">
        <v>514</v>
      </c>
      <c r="E10" s="269">
        <v>4</v>
      </c>
      <c r="F10" s="289">
        <v>0</v>
      </c>
      <c r="G10" s="288"/>
      <c r="H10" s="288"/>
      <c r="I10" s="288"/>
      <c r="J10" s="288"/>
      <c r="K10" s="288"/>
      <c r="L10" s="288"/>
      <c r="M10" s="288"/>
      <c r="N10" s="288"/>
      <c r="O10" s="288"/>
      <c r="P10" s="288"/>
      <c r="Q10" s="288"/>
      <c r="R10" s="288"/>
      <c r="S10" s="288"/>
      <c r="T10" s="288"/>
      <c r="U10" s="288"/>
      <c r="V10" s="288"/>
      <c r="W10" s="288"/>
      <c r="X10" s="288"/>
      <c r="Y10" s="288"/>
      <c r="Z10" s="288"/>
      <c r="AA10" s="288"/>
      <c r="AB10" s="288"/>
      <c r="AC10" s="288"/>
      <c r="AD10" s="288"/>
      <c r="AE10" s="288"/>
      <c r="AF10" s="288"/>
      <c r="AG10" s="288"/>
      <c r="AH10" s="288"/>
      <c r="AI10" s="288"/>
      <c r="AJ10" s="288"/>
      <c r="AK10" s="288"/>
      <c r="AL10" s="288"/>
      <c r="AM10" s="288"/>
      <c r="AN10" s="288"/>
      <c r="AO10" s="288"/>
      <c r="AP10" s="288"/>
      <c r="AQ10" s="288"/>
      <c r="AR10" s="288"/>
      <c r="AS10" s="288"/>
      <c r="AT10" s="288"/>
      <c r="AU10" s="288"/>
      <c r="AV10" s="288"/>
      <c r="AW10" s="288"/>
      <c r="AX10" s="288"/>
      <c r="AY10" s="288"/>
      <c r="AZ10" s="288"/>
      <c r="BA10" s="288"/>
      <c r="BB10" s="288"/>
      <c r="BC10" s="288"/>
      <c r="BD10" s="288"/>
      <c r="BE10" s="288"/>
      <c r="BF10" s="288"/>
      <c r="BG10" s="288"/>
      <c r="BH10" s="288"/>
      <c r="BI10" s="288"/>
      <c r="BJ10" s="288"/>
      <c r="BK10" s="288"/>
      <c r="BL10" s="288"/>
      <c r="BM10" s="288"/>
      <c r="BN10" s="288"/>
      <c r="BO10" s="288"/>
      <c r="BP10" s="288"/>
      <c r="BQ10" s="288"/>
      <c r="BR10" s="288"/>
      <c r="BS10" s="288"/>
      <c r="BT10" s="288"/>
      <c r="BU10" s="288"/>
      <c r="BV10" s="288"/>
      <c r="BW10" s="288"/>
      <c r="BX10" s="288"/>
      <c r="BY10" s="288"/>
      <c r="BZ10" s="288"/>
      <c r="CA10" s="288"/>
      <c r="CB10" s="288"/>
      <c r="CC10" s="288"/>
      <c r="CD10" s="288"/>
      <c r="CE10" s="288"/>
      <c r="CF10" s="288"/>
      <c r="CG10" s="288"/>
      <c r="CH10" s="288"/>
      <c r="CI10" s="288"/>
      <c r="CJ10" s="288"/>
      <c r="CK10" s="288"/>
      <c r="CL10" s="288"/>
      <c r="CM10" s="288"/>
      <c r="CN10" s="288"/>
      <c r="CO10" s="288"/>
      <c r="CP10" s="288"/>
      <c r="CQ10" s="288"/>
      <c r="CR10" s="288"/>
      <c r="CS10" s="288"/>
      <c r="CT10" s="288"/>
      <c r="CU10" s="288"/>
      <c r="CV10" s="288"/>
      <c r="CW10" s="288"/>
      <c r="CX10" s="288"/>
      <c r="CY10" s="288"/>
      <c r="CZ10" s="288"/>
      <c r="DA10" s="288"/>
      <c r="DB10" s="288"/>
      <c r="DC10" s="288"/>
      <c r="DD10" s="288"/>
      <c r="DE10" s="288"/>
      <c r="DF10" s="288"/>
      <c r="DG10" s="288"/>
      <c r="DH10" s="288"/>
      <c r="DI10" s="288"/>
      <c r="DJ10" s="288"/>
      <c r="DK10" s="288"/>
      <c r="DL10" s="288"/>
      <c r="DM10" s="288"/>
      <c r="DN10" s="288"/>
      <c r="DO10" s="288"/>
      <c r="DP10" s="288"/>
      <c r="DQ10" s="288"/>
      <c r="DR10" s="288"/>
      <c r="DS10" s="288"/>
      <c r="DT10" s="288"/>
      <c r="DU10" s="288"/>
      <c r="DV10" s="288"/>
      <c r="DW10" s="288"/>
      <c r="DX10" s="288"/>
      <c r="DY10" s="288"/>
      <c r="DZ10" s="288"/>
      <c r="EA10" s="288"/>
      <c r="EB10" s="288"/>
      <c r="EC10" s="288"/>
      <c r="ED10" s="288"/>
      <c r="EE10" s="288"/>
      <c r="EF10" s="288"/>
      <c r="EG10" s="288"/>
      <c r="EH10" s="288"/>
      <c r="EI10" s="288"/>
      <c r="EJ10" s="288"/>
      <c r="EK10" s="288"/>
      <c r="EL10" s="288"/>
      <c r="EM10" s="288"/>
      <c r="EN10" s="288"/>
      <c r="EO10" s="288"/>
      <c r="EP10" s="288"/>
      <c r="EQ10" s="288"/>
      <c r="ER10" s="288"/>
      <c r="ES10" s="288"/>
      <c r="ET10" s="288"/>
      <c r="EU10" s="288"/>
      <c r="EV10" s="288"/>
      <c r="EW10" s="288"/>
      <c r="EX10" s="288"/>
      <c r="EY10" s="288"/>
      <c r="EZ10" s="288"/>
      <c r="FA10" s="288"/>
      <c r="FB10" s="288"/>
      <c r="FC10" s="288"/>
      <c r="FD10" s="288"/>
      <c r="FE10" s="288"/>
      <c r="FF10" s="288"/>
      <c r="FG10" s="288"/>
      <c r="FH10" s="288"/>
      <c r="FI10" s="288"/>
      <c r="FJ10" s="288"/>
      <c r="FK10" s="288"/>
      <c r="FL10" s="288"/>
      <c r="FM10" s="288"/>
      <c r="FN10" s="288"/>
      <c r="FO10" s="288"/>
      <c r="FP10" s="288"/>
      <c r="FQ10" s="288"/>
      <c r="FR10" s="288"/>
      <c r="FS10" s="288"/>
      <c r="FT10" s="288"/>
      <c r="FU10" s="288"/>
      <c r="FV10" s="288"/>
      <c r="FW10" s="288"/>
      <c r="FX10" s="288"/>
      <c r="FY10" s="288"/>
      <c r="FZ10" s="288"/>
      <c r="GA10" s="288"/>
      <c r="GB10" s="288"/>
      <c r="GC10" s="288"/>
      <c r="GD10" s="288"/>
      <c r="GE10" s="288"/>
      <c r="GF10" s="288"/>
      <c r="GG10" s="288"/>
      <c r="GH10" s="288"/>
      <c r="GI10" s="288"/>
      <c r="GJ10" s="288"/>
      <c r="GK10" s="288"/>
      <c r="GL10" s="288"/>
      <c r="GM10" s="288"/>
      <c r="GN10" s="288"/>
      <c r="GO10" s="288"/>
      <c r="GP10" s="288"/>
      <c r="GQ10" s="288"/>
      <c r="GR10" s="288"/>
      <c r="GS10" s="288"/>
      <c r="GT10" s="288"/>
      <c r="GU10" s="288"/>
      <c r="GV10" s="288"/>
      <c r="GW10" s="288"/>
      <c r="GX10" s="288"/>
      <c r="GY10" s="288"/>
      <c r="GZ10" s="288"/>
      <c r="HA10" s="288"/>
      <c r="HB10" s="288"/>
      <c r="HC10" s="288"/>
      <c r="HD10" s="288"/>
      <c r="HE10" s="288"/>
      <c r="HF10" s="288"/>
      <c r="HG10" s="288"/>
      <c r="HH10" s="288"/>
      <c r="HI10" s="288"/>
      <c r="HJ10" s="288"/>
      <c r="HK10" s="288"/>
      <c r="HL10" s="288"/>
      <c r="HM10" s="288"/>
      <c r="HN10" s="288"/>
      <c r="HO10" s="288"/>
      <c r="HP10" s="288"/>
      <c r="HQ10" s="288"/>
      <c r="HR10" s="288"/>
      <c r="HS10" s="288"/>
      <c r="HT10" s="288"/>
      <c r="HU10" s="288"/>
      <c r="HV10" s="288"/>
      <c r="HW10" s="288"/>
      <c r="HX10" s="288"/>
      <c r="HY10" s="288"/>
      <c r="HZ10" s="288"/>
      <c r="IA10" s="288"/>
      <c r="IB10" s="288"/>
      <c r="IC10" s="288"/>
      <c r="ID10" s="288"/>
      <c r="IE10" s="288"/>
      <c r="IF10" s="288"/>
      <c r="IG10" s="288"/>
      <c r="IH10" s="288"/>
      <c r="II10" s="288"/>
      <c r="IJ10" s="288"/>
      <c r="IK10" s="288"/>
      <c r="IL10" s="288"/>
      <c r="IM10" s="288"/>
      <c r="IN10" s="288"/>
      <c r="IO10" s="288"/>
      <c r="IP10" s="288"/>
      <c r="IQ10" s="288"/>
      <c r="IR10" s="288"/>
      <c r="IS10" s="288"/>
      <c r="IT10" s="288"/>
      <c r="IU10" s="288"/>
      <c r="IV10" s="288"/>
      <c r="IW10" s="288"/>
    </row>
    <row r="11" spans="1:257" ht="63.75" customHeight="1" x14ac:dyDescent="0.3">
      <c r="A11" s="344"/>
      <c r="B11" s="345"/>
      <c r="C11" s="269" t="s">
        <v>506</v>
      </c>
      <c r="D11" s="269" t="s">
        <v>515</v>
      </c>
      <c r="E11" s="269">
        <v>2</v>
      </c>
      <c r="F11" s="287">
        <v>0</v>
      </c>
      <c r="G11" s="288"/>
      <c r="H11" s="288"/>
      <c r="I11" s="288"/>
      <c r="J11" s="288"/>
      <c r="K11" s="288"/>
      <c r="L11" s="288"/>
      <c r="M11" s="288"/>
      <c r="N11" s="288"/>
      <c r="O11" s="288"/>
      <c r="P11" s="288"/>
      <c r="Q11" s="288"/>
      <c r="R11" s="288"/>
      <c r="S11" s="288"/>
      <c r="T11" s="288"/>
      <c r="U11" s="288"/>
      <c r="V11" s="288"/>
      <c r="W11" s="288"/>
      <c r="X11" s="288"/>
      <c r="Y11" s="288"/>
      <c r="Z11" s="288"/>
      <c r="AA11" s="288"/>
      <c r="AB11" s="288"/>
      <c r="AC11" s="288"/>
      <c r="AD11" s="288"/>
      <c r="AE11" s="288"/>
      <c r="AF11" s="288"/>
      <c r="AG11" s="288"/>
      <c r="AH11" s="288"/>
      <c r="AI11" s="288"/>
      <c r="AJ11" s="288"/>
      <c r="AK11" s="288"/>
      <c r="AL11" s="288"/>
      <c r="AM11" s="288"/>
      <c r="AN11" s="288"/>
      <c r="AO11" s="288"/>
      <c r="AP11" s="288"/>
      <c r="AQ11" s="288"/>
      <c r="AR11" s="288"/>
      <c r="AS11" s="288"/>
      <c r="AT11" s="288"/>
      <c r="AU11" s="288"/>
      <c r="AV11" s="288"/>
      <c r="AW11" s="288"/>
      <c r="AX11" s="288"/>
      <c r="AY11" s="288"/>
      <c r="AZ11" s="288"/>
      <c r="BA11" s="288"/>
      <c r="BB11" s="288"/>
      <c r="BC11" s="288"/>
      <c r="BD11" s="288"/>
      <c r="BE11" s="288"/>
      <c r="BF11" s="288"/>
      <c r="BG11" s="288"/>
      <c r="BH11" s="288"/>
      <c r="BI11" s="288"/>
      <c r="BJ11" s="288"/>
      <c r="BK11" s="288"/>
      <c r="BL11" s="288"/>
      <c r="BM11" s="288"/>
      <c r="BN11" s="288"/>
      <c r="BO11" s="288"/>
      <c r="BP11" s="288"/>
      <c r="BQ11" s="288"/>
      <c r="BR11" s="288"/>
      <c r="BS11" s="288"/>
      <c r="BT11" s="288"/>
      <c r="BU11" s="288"/>
      <c r="BV11" s="288"/>
      <c r="BW11" s="288"/>
      <c r="BX11" s="288"/>
      <c r="BY11" s="288"/>
      <c r="BZ11" s="288"/>
      <c r="CA11" s="288"/>
      <c r="CB11" s="288"/>
      <c r="CC11" s="288"/>
      <c r="CD11" s="288"/>
      <c r="CE11" s="288"/>
      <c r="CF11" s="288"/>
      <c r="CG11" s="288"/>
      <c r="CH11" s="288"/>
      <c r="CI11" s="288"/>
      <c r="CJ11" s="288"/>
      <c r="CK11" s="288"/>
      <c r="CL11" s="288"/>
      <c r="CM11" s="288"/>
      <c r="CN11" s="288"/>
      <c r="CO11" s="288"/>
      <c r="CP11" s="288"/>
      <c r="CQ11" s="288"/>
      <c r="CR11" s="288"/>
      <c r="CS11" s="288"/>
      <c r="CT11" s="288"/>
      <c r="CU11" s="288"/>
      <c r="CV11" s="288"/>
      <c r="CW11" s="288"/>
      <c r="CX11" s="288"/>
      <c r="CY11" s="288"/>
      <c r="CZ11" s="288"/>
      <c r="DA11" s="288"/>
      <c r="DB11" s="288"/>
      <c r="DC11" s="288"/>
      <c r="DD11" s="288"/>
      <c r="DE11" s="288"/>
      <c r="DF11" s="288"/>
      <c r="DG11" s="288"/>
      <c r="DH11" s="288"/>
      <c r="DI11" s="288"/>
      <c r="DJ11" s="288"/>
      <c r="DK11" s="288"/>
      <c r="DL11" s="288"/>
      <c r="DM11" s="288"/>
      <c r="DN11" s="288"/>
      <c r="DO11" s="288"/>
      <c r="DP11" s="288"/>
      <c r="DQ11" s="288"/>
      <c r="DR11" s="288"/>
      <c r="DS11" s="288"/>
      <c r="DT11" s="288"/>
      <c r="DU11" s="288"/>
      <c r="DV11" s="288"/>
      <c r="DW11" s="288"/>
      <c r="DX11" s="288"/>
      <c r="DY11" s="288"/>
      <c r="DZ11" s="288"/>
      <c r="EA11" s="288"/>
      <c r="EB11" s="288"/>
      <c r="EC11" s="288"/>
      <c r="ED11" s="288"/>
      <c r="EE11" s="288"/>
      <c r="EF11" s="288"/>
      <c r="EG11" s="288"/>
      <c r="EH11" s="288"/>
      <c r="EI11" s="288"/>
      <c r="EJ11" s="288"/>
      <c r="EK11" s="288"/>
      <c r="EL11" s="288"/>
      <c r="EM11" s="288"/>
      <c r="EN11" s="288"/>
      <c r="EO11" s="288"/>
      <c r="EP11" s="288"/>
      <c r="EQ11" s="288"/>
      <c r="ER11" s="288"/>
      <c r="ES11" s="288"/>
      <c r="ET11" s="288"/>
      <c r="EU11" s="288"/>
      <c r="EV11" s="288"/>
      <c r="EW11" s="288"/>
      <c r="EX11" s="288"/>
      <c r="EY11" s="288"/>
      <c r="EZ11" s="288"/>
      <c r="FA11" s="288"/>
      <c r="FB11" s="288"/>
      <c r="FC11" s="288"/>
      <c r="FD11" s="288"/>
      <c r="FE11" s="288"/>
      <c r="FF11" s="288"/>
      <c r="FG11" s="288"/>
      <c r="FH11" s="288"/>
      <c r="FI11" s="288"/>
      <c r="FJ11" s="288"/>
      <c r="FK11" s="288"/>
      <c r="FL11" s="288"/>
      <c r="FM11" s="288"/>
      <c r="FN11" s="288"/>
      <c r="FO11" s="288"/>
      <c r="FP11" s="288"/>
      <c r="FQ11" s="288"/>
      <c r="FR11" s="288"/>
      <c r="FS11" s="288"/>
      <c r="FT11" s="288"/>
      <c r="FU11" s="288"/>
      <c r="FV11" s="288"/>
      <c r="FW11" s="288"/>
      <c r="FX11" s="288"/>
      <c r="FY11" s="288"/>
      <c r="FZ11" s="288"/>
      <c r="GA11" s="288"/>
      <c r="GB11" s="288"/>
      <c r="GC11" s="288"/>
      <c r="GD11" s="288"/>
      <c r="GE11" s="288"/>
      <c r="GF11" s="288"/>
      <c r="GG11" s="288"/>
      <c r="GH11" s="288"/>
      <c r="GI11" s="288"/>
      <c r="GJ11" s="288"/>
      <c r="GK11" s="288"/>
      <c r="GL11" s="288"/>
      <c r="GM11" s="288"/>
      <c r="GN11" s="288"/>
      <c r="GO11" s="288"/>
      <c r="GP11" s="288"/>
      <c r="GQ11" s="288"/>
      <c r="GR11" s="288"/>
      <c r="GS11" s="288"/>
      <c r="GT11" s="288"/>
      <c r="GU11" s="288"/>
      <c r="GV11" s="288"/>
      <c r="GW11" s="288"/>
      <c r="GX11" s="288"/>
      <c r="GY11" s="288"/>
      <c r="GZ11" s="288"/>
      <c r="HA11" s="288"/>
      <c r="HB11" s="288"/>
      <c r="HC11" s="288"/>
      <c r="HD11" s="288"/>
      <c r="HE11" s="288"/>
      <c r="HF11" s="288"/>
      <c r="HG11" s="288"/>
      <c r="HH11" s="288"/>
      <c r="HI11" s="288"/>
      <c r="HJ11" s="288"/>
      <c r="HK11" s="288"/>
      <c r="HL11" s="288"/>
      <c r="HM11" s="288"/>
      <c r="HN11" s="288"/>
      <c r="HO11" s="288"/>
      <c r="HP11" s="288"/>
      <c r="HQ11" s="288"/>
      <c r="HR11" s="288"/>
      <c r="HS11" s="288"/>
      <c r="HT11" s="288"/>
      <c r="HU11" s="288"/>
      <c r="HV11" s="288"/>
      <c r="HW11" s="288"/>
      <c r="HX11" s="288"/>
      <c r="HY11" s="288"/>
      <c r="HZ11" s="288"/>
      <c r="IA11" s="288"/>
      <c r="IB11" s="288"/>
      <c r="IC11" s="288"/>
      <c r="ID11" s="288"/>
      <c r="IE11" s="288"/>
      <c r="IF11" s="288"/>
      <c r="IG11" s="288"/>
      <c r="IH11" s="288"/>
      <c r="II11" s="288"/>
      <c r="IJ11" s="288"/>
      <c r="IK11" s="288"/>
      <c r="IL11" s="288"/>
      <c r="IM11" s="288"/>
      <c r="IN11" s="288"/>
      <c r="IO11" s="288"/>
      <c r="IP11" s="288"/>
      <c r="IQ11" s="288"/>
      <c r="IR11" s="288"/>
      <c r="IS11" s="288"/>
      <c r="IT11" s="288"/>
      <c r="IU11" s="288"/>
      <c r="IV11" s="288"/>
      <c r="IW11" s="288"/>
    </row>
    <row r="12" spans="1:257" ht="21" thickBot="1" x14ac:dyDescent="0.35">
      <c r="A12" s="346"/>
      <c r="B12" s="347"/>
      <c r="C12" s="347"/>
      <c r="D12" s="347"/>
      <c r="E12" s="347"/>
      <c r="F12" s="348"/>
      <c r="G12" s="290"/>
    </row>
    <row r="13" spans="1:257" ht="21" thickTop="1" x14ac:dyDescent="0.3"/>
  </sheetData>
  <mergeCells count="11">
    <mergeCell ref="A8:A9"/>
    <mergeCell ref="B8:B9"/>
    <mergeCell ref="A10:A11"/>
    <mergeCell ref="B10:B11"/>
    <mergeCell ref="A12:F12"/>
    <mergeCell ref="A1:F1"/>
    <mergeCell ref="A2:F2"/>
    <mergeCell ref="A3:F3"/>
    <mergeCell ref="A4:F4"/>
    <mergeCell ref="A6:A7"/>
    <mergeCell ref="B6:B7"/>
  </mergeCells>
  <printOptions horizontalCentered="1" verticalCentered="1"/>
  <pageMargins left="0" right="0" top="0" bottom="0" header="0.3" footer="0.3"/>
  <pageSetup paperSize="9" scale="90"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view="pageBreakPreview" topLeftCell="A7" zoomScaleSheetLayoutView="100" workbookViewId="0">
      <selection activeCell="G12" sqref="G12"/>
    </sheetView>
  </sheetViews>
  <sheetFormatPr defaultRowHeight="15" x14ac:dyDescent="0.25"/>
  <cols>
    <col min="1" max="1" width="7.5703125" style="56" customWidth="1"/>
    <col min="2" max="2" width="15" style="56" customWidth="1"/>
    <col min="3" max="3" width="17.85546875" style="56" customWidth="1"/>
    <col min="4" max="4" width="20.42578125" style="56" customWidth="1"/>
    <col min="5" max="5" width="17.85546875" style="56" customWidth="1"/>
    <col min="6" max="6" width="23.42578125" style="56" customWidth="1"/>
    <col min="7" max="14" width="17.85546875" style="56" customWidth="1"/>
    <col min="15" max="250" width="9.140625" style="56"/>
    <col min="251" max="251" width="6.42578125" style="56" customWidth="1"/>
    <col min="252" max="252" width="13.5703125" style="56" customWidth="1"/>
    <col min="253" max="253" width="17.85546875" style="56" customWidth="1"/>
    <col min="254" max="254" width="16.42578125" style="56" customWidth="1"/>
    <col min="255" max="255" width="15.7109375" style="56" customWidth="1"/>
    <col min="256" max="256" width="15.42578125" style="56" customWidth="1"/>
    <col min="257" max="257" width="15.140625" style="56" customWidth="1"/>
    <col min="258" max="258" width="4.140625" style="56" customWidth="1"/>
    <col min="259" max="259" width="7.85546875" style="56" customWidth="1"/>
    <col min="260" max="506" width="9.140625" style="56"/>
    <col min="507" max="507" width="6.42578125" style="56" customWidth="1"/>
    <col min="508" max="508" width="13.5703125" style="56" customWidth="1"/>
    <col min="509" max="509" width="17.85546875" style="56" customWidth="1"/>
    <col min="510" max="510" width="16.42578125" style="56" customWidth="1"/>
    <col min="511" max="511" width="15.7109375" style="56" customWidth="1"/>
    <col min="512" max="512" width="15.42578125" style="56" customWidth="1"/>
    <col min="513" max="513" width="15.140625" style="56" customWidth="1"/>
    <col min="514" max="514" width="4.140625" style="56" customWidth="1"/>
    <col min="515" max="515" width="7.85546875" style="56" customWidth="1"/>
    <col min="516" max="762" width="9.140625" style="56"/>
    <col min="763" max="763" width="6.42578125" style="56" customWidth="1"/>
    <col min="764" max="764" width="13.5703125" style="56" customWidth="1"/>
    <col min="765" max="765" width="17.85546875" style="56" customWidth="1"/>
    <col min="766" max="766" width="16.42578125" style="56" customWidth="1"/>
    <col min="767" max="767" width="15.7109375" style="56" customWidth="1"/>
    <col min="768" max="768" width="15.42578125" style="56" customWidth="1"/>
    <col min="769" max="769" width="15.140625" style="56" customWidth="1"/>
    <col min="770" max="770" width="4.140625" style="56" customWidth="1"/>
    <col min="771" max="771" width="7.85546875" style="56" customWidth="1"/>
    <col min="772" max="1018" width="9.140625" style="56"/>
    <col min="1019" max="1019" width="6.42578125" style="56" customWidth="1"/>
    <col min="1020" max="1020" width="13.5703125" style="56" customWidth="1"/>
    <col min="1021" max="1021" width="17.85546875" style="56" customWidth="1"/>
    <col min="1022" max="1022" width="16.42578125" style="56" customWidth="1"/>
    <col min="1023" max="1023" width="15.7109375" style="56" customWidth="1"/>
    <col min="1024" max="1024" width="15.42578125" style="56" customWidth="1"/>
    <col min="1025" max="1025" width="15.140625" style="56" customWidth="1"/>
    <col min="1026" max="1026" width="4.140625" style="56" customWidth="1"/>
    <col min="1027" max="1027" width="7.85546875" style="56" customWidth="1"/>
    <col min="1028" max="1274" width="9.140625" style="56"/>
    <col min="1275" max="1275" width="6.42578125" style="56" customWidth="1"/>
    <col min="1276" max="1276" width="13.5703125" style="56" customWidth="1"/>
    <col min="1277" max="1277" width="17.85546875" style="56" customWidth="1"/>
    <col min="1278" max="1278" width="16.42578125" style="56" customWidth="1"/>
    <col min="1279" max="1279" width="15.7109375" style="56" customWidth="1"/>
    <col min="1280" max="1280" width="15.42578125" style="56" customWidth="1"/>
    <col min="1281" max="1281" width="15.140625" style="56" customWidth="1"/>
    <col min="1282" max="1282" width="4.140625" style="56" customWidth="1"/>
    <col min="1283" max="1283" width="7.85546875" style="56" customWidth="1"/>
    <col min="1284" max="1530" width="9.140625" style="56"/>
    <col min="1531" max="1531" width="6.42578125" style="56" customWidth="1"/>
    <col min="1532" max="1532" width="13.5703125" style="56" customWidth="1"/>
    <col min="1533" max="1533" width="17.85546875" style="56" customWidth="1"/>
    <col min="1534" max="1534" width="16.42578125" style="56" customWidth="1"/>
    <col min="1535" max="1535" width="15.7109375" style="56" customWidth="1"/>
    <col min="1536" max="1536" width="15.42578125" style="56" customWidth="1"/>
    <col min="1537" max="1537" width="15.140625" style="56" customWidth="1"/>
    <col min="1538" max="1538" width="4.140625" style="56" customWidth="1"/>
    <col min="1539" max="1539" width="7.85546875" style="56" customWidth="1"/>
    <col min="1540" max="1786" width="9.140625" style="56"/>
    <col min="1787" max="1787" width="6.42578125" style="56" customWidth="1"/>
    <col min="1788" max="1788" width="13.5703125" style="56" customWidth="1"/>
    <col min="1789" max="1789" width="17.85546875" style="56" customWidth="1"/>
    <col min="1790" max="1790" width="16.42578125" style="56" customWidth="1"/>
    <col min="1791" max="1791" width="15.7109375" style="56" customWidth="1"/>
    <col min="1792" max="1792" width="15.42578125" style="56" customWidth="1"/>
    <col min="1793" max="1793" width="15.140625" style="56" customWidth="1"/>
    <col min="1794" max="1794" width="4.140625" style="56" customWidth="1"/>
    <col min="1795" max="1795" width="7.85546875" style="56" customWidth="1"/>
    <col min="1796" max="2042" width="9.140625" style="56"/>
    <col min="2043" max="2043" width="6.42578125" style="56" customWidth="1"/>
    <col min="2044" max="2044" width="13.5703125" style="56" customWidth="1"/>
    <col min="2045" max="2045" width="17.85546875" style="56" customWidth="1"/>
    <col min="2046" max="2046" width="16.42578125" style="56" customWidth="1"/>
    <col min="2047" max="2047" width="15.7109375" style="56" customWidth="1"/>
    <col min="2048" max="2048" width="15.42578125" style="56" customWidth="1"/>
    <col min="2049" max="2049" width="15.140625" style="56" customWidth="1"/>
    <col min="2050" max="2050" width="4.140625" style="56" customWidth="1"/>
    <col min="2051" max="2051" width="7.85546875" style="56" customWidth="1"/>
    <col min="2052" max="2298" width="9.140625" style="56"/>
    <col min="2299" max="2299" width="6.42578125" style="56" customWidth="1"/>
    <col min="2300" max="2300" width="13.5703125" style="56" customWidth="1"/>
    <col min="2301" max="2301" width="17.85546875" style="56" customWidth="1"/>
    <col min="2302" max="2302" width="16.42578125" style="56" customWidth="1"/>
    <col min="2303" max="2303" width="15.7109375" style="56" customWidth="1"/>
    <col min="2304" max="2304" width="15.42578125" style="56" customWidth="1"/>
    <col min="2305" max="2305" width="15.140625" style="56" customWidth="1"/>
    <col min="2306" max="2306" width="4.140625" style="56" customWidth="1"/>
    <col min="2307" max="2307" width="7.85546875" style="56" customWidth="1"/>
    <col min="2308" max="2554" width="9.140625" style="56"/>
    <col min="2555" max="2555" width="6.42578125" style="56" customWidth="1"/>
    <col min="2556" max="2556" width="13.5703125" style="56" customWidth="1"/>
    <col min="2557" max="2557" width="17.85546875" style="56" customWidth="1"/>
    <col min="2558" max="2558" width="16.42578125" style="56" customWidth="1"/>
    <col min="2559" max="2559" width="15.7109375" style="56" customWidth="1"/>
    <col min="2560" max="2560" width="15.42578125" style="56" customWidth="1"/>
    <col min="2561" max="2561" width="15.140625" style="56" customWidth="1"/>
    <col min="2562" max="2562" width="4.140625" style="56" customWidth="1"/>
    <col min="2563" max="2563" width="7.85546875" style="56" customWidth="1"/>
    <col min="2564" max="2810" width="9.140625" style="56"/>
    <col min="2811" max="2811" width="6.42578125" style="56" customWidth="1"/>
    <col min="2812" max="2812" width="13.5703125" style="56" customWidth="1"/>
    <col min="2813" max="2813" width="17.85546875" style="56" customWidth="1"/>
    <col min="2814" max="2814" width="16.42578125" style="56" customWidth="1"/>
    <col min="2815" max="2815" width="15.7109375" style="56" customWidth="1"/>
    <col min="2816" max="2816" width="15.42578125" style="56" customWidth="1"/>
    <col min="2817" max="2817" width="15.140625" style="56" customWidth="1"/>
    <col min="2818" max="2818" width="4.140625" style="56" customWidth="1"/>
    <col min="2819" max="2819" width="7.85546875" style="56" customWidth="1"/>
    <col min="2820" max="3066" width="9.140625" style="56"/>
    <col min="3067" max="3067" width="6.42578125" style="56" customWidth="1"/>
    <col min="3068" max="3068" width="13.5703125" style="56" customWidth="1"/>
    <col min="3069" max="3069" width="17.85546875" style="56" customWidth="1"/>
    <col min="3070" max="3070" width="16.42578125" style="56" customWidth="1"/>
    <col min="3071" max="3071" width="15.7109375" style="56" customWidth="1"/>
    <col min="3072" max="3072" width="15.42578125" style="56" customWidth="1"/>
    <col min="3073" max="3073" width="15.140625" style="56" customWidth="1"/>
    <col min="3074" max="3074" width="4.140625" style="56" customWidth="1"/>
    <col min="3075" max="3075" width="7.85546875" style="56" customWidth="1"/>
    <col min="3076" max="3322" width="9.140625" style="56"/>
    <col min="3323" max="3323" width="6.42578125" style="56" customWidth="1"/>
    <col min="3324" max="3324" width="13.5703125" style="56" customWidth="1"/>
    <col min="3325" max="3325" width="17.85546875" style="56" customWidth="1"/>
    <col min="3326" max="3326" width="16.42578125" style="56" customWidth="1"/>
    <col min="3327" max="3327" width="15.7109375" style="56" customWidth="1"/>
    <col min="3328" max="3328" width="15.42578125" style="56" customWidth="1"/>
    <col min="3329" max="3329" width="15.140625" style="56" customWidth="1"/>
    <col min="3330" max="3330" width="4.140625" style="56" customWidth="1"/>
    <col min="3331" max="3331" width="7.85546875" style="56" customWidth="1"/>
    <col min="3332" max="3578" width="9.140625" style="56"/>
    <col min="3579" max="3579" width="6.42578125" style="56" customWidth="1"/>
    <col min="3580" max="3580" width="13.5703125" style="56" customWidth="1"/>
    <col min="3581" max="3581" width="17.85546875" style="56" customWidth="1"/>
    <col min="3582" max="3582" width="16.42578125" style="56" customWidth="1"/>
    <col min="3583" max="3583" width="15.7109375" style="56" customWidth="1"/>
    <col min="3584" max="3584" width="15.42578125" style="56" customWidth="1"/>
    <col min="3585" max="3585" width="15.140625" style="56" customWidth="1"/>
    <col min="3586" max="3586" width="4.140625" style="56" customWidth="1"/>
    <col min="3587" max="3587" width="7.85546875" style="56" customWidth="1"/>
    <col min="3588" max="3834" width="9.140625" style="56"/>
    <col min="3835" max="3835" width="6.42578125" style="56" customWidth="1"/>
    <col min="3836" max="3836" width="13.5703125" style="56" customWidth="1"/>
    <col min="3837" max="3837" width="17.85546875" style="56" customWidth="1"/>
    <col min="3838" max="3838" width="16.42578125" style="56" customWidth="1"/>
    <col min="3839" max="3839" width="15.7109375" style="56" customWidth="1"/>
    <col min="3840" max="3840" width="15.42578125" style="56" customWidth="1"/>
    <col min="3841" max="3841" width="15.140625" style="56" customWidth="1"/>
    <col min="3842" max="3842" width="4.140625" style="56" customWidth="1"/>
    <col min="3843" max="3843" width="7.85546875" style="56" customWidth="1"/>
    <col min="3844" max="4090" width="9.140625" style="56"/>
    <col min="4091" max="4091" width="6.42578125" style="56" customWidth="1"/>
    <col min="4092" max="4092" width="13.5703125" style="56" customWidth="1"/>
    <col min="4093" max="4093" width="17.85546875" style="56" customWidth="1"/>
    <col min="4094" max="4094" width="16.42578125" style="56" customWidth="1"/>
    <col min="4095" max="4095" width="15.7109375" style="56" customWidth="1"/>
    <col min="4096" max="4096" width="15.42578125" style="56" customWidth="1"/>
    <col min="4097" max="4097" width="15.140625" style="56" customWidth="1"/>
    <col min="4098" max="4098" width="4.140625" style="56" customWidth="1"/>
    <col min="4099" max="4099" width="7.85546875" style="56" customWidth="1"/>
    <col min="4100" max="4346" width="9.140625" style="56"/>
    <col min="4347" max="4347" width="6.42578125" style="56" customWidth="1"/>
    <col min="4348" max="4348" width="13.5703125" style="56" customWidth="1"/>
    <col min="4349" max="4349" width="17.85546875" style="56" customWidth="1"/>
    <col min="4350" max="4350" width="16.42578125" style="56" customWidth="1"/>
    <col min="4351" max="4351" width="15.7109375" style="56" customWidth="1"/>
    <col min="4352" max="4352" width="15.42578125" style="56" customWidth="1"/>
    <col min="4353" max="4353" width="15.140625" style="56" customWidth="1"/>
    <col min="4354" max="4354" width="4.140625" style="56" customWidth="1"/>
    <col min="4355" max="4355" width="7.85546875" style="56" customWidth="1"/>
    <col min="4356" max="4602" width="9.140625" style="56"/>
    <col min="4603" max="4603" width="6.42578125" style="56" customWidth="1"/>
    <col min="4604" max="4604" width="13.5703125" style="56" customWidth="1"/>
    <col min="4605" max="4605" width="17.85546875" style="56" customWidth="1"/>
    <col min="4606" max="4606" width="16.42578125" style="56" customWidth="1"/>
    <col min="4607" max="4607" width="15.7109375" style="56" customWidth="1"/>
    <col min="4608" max="4608" width="15.42578125" style="56" customWidth="1"/>
    <col min="4609" max="4609" width="15.140625" style="56" customWidth="1"/>
    <col min="4610" max="4610" width="4.140625" style="56" customWidth="1"/>
    <col min="4611" max="4611" width="7.85546875" style="56" customWidth="1"/>
    <col min="4612" max="4858" width="9.140625" style="56"/>
    <col min="4859" max="4859" width="6.42578125" style="56" customWidth="1"/>
    <col min="4860" max="4860" width="13.5703125" style="56" customWidth="1"/>
    <col min="4861" max="4861" width="17.85546875" style="56" customWidth="1"/>
    <col min="4862" max="4862" width="16.42578125" style="56" customWidth="1"/>
    <col min="4863" max="4863" width="15.7109375" style="56" customWidth="1"/>
    <col min="4864" max="4864" width="15.42578125" style="56" customWidth="1"/>
    <col min="4865" max="4865" width="15.140625" style="56" customWidth="1"/>
    <col min="4866" max="4866" width="4.140625" style="56" customWidth="1"/>
    <col min="4867" max="4867" width="7.85546875" style="56" customWidth="1"/>
    <col min="4868" max="5114" width="9.140625" style="56"/>
    <col min="5115" max="5115" width="6.42578125" style="56" customWidth="1"/>
    <col min="5116" max="5116" width="13.5703125" style="56" customWidth="1"/>
    <col min="5117" max="5117" width="17.85546875" style="56" customWidth="1"/>
    <col min="5118" max="5118" width="16.42578125" style="56" customWidth="1"/>
    <col min="5119" max="5119" width="15.7109375" style="56" customWidth="1"/>
    <col min="5120" max="5120" width="15.42578125" style="56" customWidth="1"/>
    <col min="5121" max="5121" width="15.140625" style="56" customWidth="1"/>
    <col min="5122" max="5122" width="4.140625" style="56" customWidth="1"/>
    <col min="5123" max="5123" width="7.85546875" style="56" customWidth="1"/>
    <col min="5124" max="5370" width="9.140625" style="56"/>
    <col min="5371" max="5371" width="6.42578125" style="56" customWidth="1"/>
    <col min="5372" max="5372" width="13.5703125" style="56" customWidth="1"/>
    <col min="5373" max="5373" width="17.85546875" style="56" customWidth="1"/>
    <col min="5374" max="5374" width="16.42578125" style="56" customWidth="1"/>
    <col min="5375" max="5375" width="15.7109375" style="56" customWidth="1"/>
    <col min="5376" max="5376" width="15.42578125" style="56" customWidth="1"/>
    <col min="5377" max="5377" width="15.140625" style="56" customWidth="1"/>
    <col min="5378" max="5378" width="4.140625" style="56" customWidth="1"/>
    <col min="5379" max="5379" width="7.85546875" style="56" customWidth="1"/>
    <col min="5380" max="5626" width="9.140625" style="56"/>
    <col min="5627" max="5627" width="6.42578125" style="56" customWidth="1"/>
    <col min="5628" max="5628" width="13.5703125" style="56" customWidth="1"/>
    <col min="5629" max="5629" width="17.85546875" style="56" customWidth="1"/>
    <col min="5630" max="5630" width="16.42578125" style="56" customWidth="1"/>
    <col min="5631" max="5631" width="15.7109375" style="56" customWidth="1"/>
    <col min="5632" max="5632" width="15.42578125" style="56" customWidth="1"/>
    <col min="5633" max="5633" width="15.140625" style="56" customWidth="1"/>
    <col min="5634" max="5634" width="4.140625" style="56" customWidth="1"/>
    <col min="5635" max="5635" width="7.85546875" style="56" customWidth="1"/>
    <col min="5636" max="5882" width="9.140625" style="56"/>
    <col min="5883" max="5883" width="6.42578125" style="56" customWidth="1"/>
    <col min="5884" max="5884" width="13.5703125" style="56" customWidth="1"/>
    <col min="5885" max="5885" width="17.85546875" style="56" customWidth="1"/>
    <col min="5886" max="5886" width="16.42578125" style="56" customWidth="1"/>
    <col min="5887" max="5887" width="15.7109375" style="56" customWidth="1"/>
    <col min="5888" max="5888" width="15.42578125" style="56" customWidth="1"/>
    <col min="5889" max="5889" width="15.140625" style="56" customWidth="1"/>
    <col min="5890" max="5890" width="4.140625" style="56" customWidth="1"/>
    <col min="5891" max="5891" width="7.85546875" style="56" customWidth="1"/>
    <col min="5892" max="6138" width="9.140625" style="56"/>
    <col min="6139" max="6139" width="6.42578125" style="56" customWidth="1"/>
    <col min="6140" max="6140" width="13.5703125" style="56" customWidth="1"/>
    <col min="6141" max="6141" width="17.85546875" style="56" customWidth="1"/>
    <col min="6142" max="6142" width="16.42578125" style="56" customWidth="1"/>
    <col min="6143" max="6143" width="15.7109375" style="56" customWidth="1"/>
    <col min="6144" max="6144" width="15.42578125" style="56" customWidth="1"/>
    <col min="6145" max="6145" width="15.140625" style="56" customWidth="1"/>
    <col min="6146" max="6146" width="4.140625" style="56" customWidth="1"/>
    <col min="6147" max="6147" width="7.85546875" style="56" customWidth="1"/>
    <col min="6148" max="6394" width="9.140625" style="56"/>
    <col min="6395" max="6395" width="6.42578125" style="56" customWidth="1"/>
    <col min="6396" max="6396" width="13.5703125" style="56" customWidth="1"/>
    <col min="6397" max="6397" width="17.85546875" style="56" customWidth="1"/>
    <col min="6398" max="6398" width="16.42578125" style="56" customWidth="1"/>
    <col min="6399" max="6399" width="15.7109375" style="56" customWidth="1"/>
    <col min="6400" max="6400" width="15.42578125" style="56" customWidth="1"/>
    <col min="6401" max="6401" width="15.140625" style="56" customWidth="1"/>
    <col min="6402" max="6402" width="4.140625" style="56" customWidth="1"/>
    <col min="6403" max="6403" width="7.85546875" style="56" customWidth="1"/>
    <col min="6404" max="6650" width="9.140625" style="56"/>
    <col min="6651" max="6651" width="6.42578125" style="56" customWidth="1"/>
    <col min="6652" max="6652" width="13.5703125" style="56" customWidth="1"/>
    <col min="6653" max="6653" width="17.85546875" style="56" customWidth="1"/>
    <col min="6654" max="6654" width="16.42578125" style="56" customWidth="1"/>
    <col min="6655" max="6655" width="15.7109375" style="56" customWidth="1"/>
    <col min="6656" max="6656" width="15.42578125" style="56" customWidth="1"/>
    <col min="6657" max="6657" width="15.140625" style="56" customWidth="1"/>
    <col min="6658" max="6658" width="4.140625" style="56" customWidth="1"/>
    <col min="6659" max="6659" width="7.85546875" style="56" customWidth="1"/>
    <col min="6660" max="6906" width="9.140625" style="56"/>
    <col min="6907" max="6907" width="6.42578125" style="56" customWidth="1"/>
    <col min="6908" max="6908" width="13.5703125" style="56" customWidth="1"/>
    <col min="6909" max="6909" width="17.85546875" style="56" customWidth="1"/>
    <col min="6910" max="6910" width="16.42578125" style="56" customWidth="1"/>
    <col min="6911" max="6911" width="15.7109375" style="56" customWidth="1"/>
    <col min="6912" max="6912" width="15.42578125" style="56" customWidth="1"/>
    <col min="6913" max="6913" width="15.140625" style="56" customWidth="1"/>
    <col min="6914" max="6914" width="4.140625" style="56" customWidth="1"/>
    <col min="6915" max="6915" width="7.85546875" style="56" customWidth="1"/>
    <col min="6916" max="7162" width="9.140625" style="56"/>
    <col min="7163" max="7163" width="6.42578125" style="56" customWidth="1"/>
    <col min="7164" max="7164" width="13.5703125" style="56" customWidth="1"/>
    <col min="7165" max="7165" width="17.85546875" style="56" customWidth="1"/>
    <col min="7166" max="7166" width="16.42578125" style="56" customWidth="1"/>
    <col min="7167" max="7167" width="15.7109375" style="56" customWidth="1"/>
    <col min="7168" max="7168" width="15.42578125" style="56" customWidth="1"/>
    <col min="7169" max="7169" width="15.140625" style="56" customWidth="1"/>
    <col min="7170" max="7170" width="4.140625" style="56" customWidth="1"/>
    <col min="7171" max="7171" width="7.85546875" style="56" customWidth="1"/>
    <col min="7172" max="7418" width="9.140625" style="56"/>
    <col min="7419" max="7419" width="6.42578125" style="56" customWidth="1"/>
    <col min="7420" max="7420" width="13.5703125" style="56" customWidth="1"/>
    <col min="7421" max="7421" width="17.85546875" style="56" customWidth="1"/>
    <col min="7422" max="7422" width="16.42578125" style="56" customWidth="1"/>
    <col min="7423" max="7423" width="15.7109375" style="56" customWidth="1"/>
    <col min="7424" max="7424" width="15.42578125" style="56" customWidth="1"/>
    <col min="7425" max="7425" width="15.140625" style="56" customWidth="1"/>
    <col min="7426" max="7426" width="4.140625" style="56" customWidth="1"/>
    <col min="7427" max="7427" width="7.85546875" style="56" customWidth="1"/>
    <col min="7428" max="7674" width="9.140625" style="56"/>
    <col min="7675" max="7675" width="6.42578125" style="56" customWidth="1"/>
    <col min="7676" max="7676" width="13.5703125" style="56" customWidth="1"/>
    <col min="7677" max="7677" width="17.85546875" style="56" customWidth="1"/>
    <col min="7678" max="7678" width="16.42578125" style="56" customWidth="1"/>
    <col min="7679" max="7679" width="15.7109375" style="56" customWidth="1"/>
    <col min="7680" max="7680" width="15.42578125" style="56" customWidth="1"/>
    <col min="7681" max="7681" width="15.140625" style="56" customWidth="1"/>
    <col min="7682" max="7682" width="4.140625" style="56" customWidth="1"/>
    <col min="7683" max="7683" width="7.85546875" style="56" customWidth="1"/>
    <col min="7684" max="7930" width="9.140625" style="56"/>
    <col min="7931" max="7931" width="6.42578125" style="56" customWidth="1"/>
    <col min="7932" max="7932" width="13.5703125" style="56" customWidth="1"/>
    <col min="7933" max="7933" width="17.85546875" style="56" customWidth="1"/>
    <col min="7934" max="7934" width="16.42578125" style="56" customWidth="1"/>
    <col min="7935" max="7935" width="15.7109375" style="56" customWidth="1"/>
    <col min="7936" max="7936" width="15.42578125" style="56" customWidth="1"/>
    <col min="7937" max="7937" width="15.140625" style="56" customWidth="1"/>
    <col min="7938" max="7938" width="4.140625" style="56" customWidth="1"/>
    <col min="7939" max="7939" width="7.85546875" style="56" customWidth="1"/>
    <col min="7940" max="8186" width="9.140625" style="56"/>
    <col min="8187" max="8187" width="6.42578125" style="56" customWidth="1"/>
    <col min="8188" max="8188" width="13.5703125" style="56" customWidth="1"/>
    <col min="8189" max="8189" width="17.85546875" style="56" customWidth="1"/>
    <col min="8190" max="8190" width="16.42578125" style="56" customWidth="1"/>
    <col min="8191" max="8191" width="15.7109375" style="56" customWidth="1"/>
    <col min="8192" max="8192" width="15.42578125" style="56" customWidth="1"/>
    <col min="8193" max="8193" width="15.140625" style="56" customWidth="1"/>
    <col min="8194" max="8194" width="4.140625" style="56" customWidth="1"/>
    <col min="8195" max="8195" width="7.85546875" style="56" customWidth="1"/>
    <col min="8196" max="8442" width="9.140625" style="56"/>
    <col min="8443" max="8443" width="6.42578125" style="56" customWidth="1"/>
    <col min="8444" max="8444" width="13.5703125" style="56" customWidth="1"/>
    <col min="8445" max="8445" width="17.85546875" style="56" customWidth="1"/>
    <col min="8446" max="8446" width="16.42578125" style="56" customWidth="1"/>
    <col min="8447" max="8447" width="15.7109375" style="56" customWidth="1"/>
    <col min="8448" max="8448" width="15.42578125" style="56" customWidth="1"/>
    <col min="8449" max="8449" width="15.140625" style="56" customWidth="1"/>
    <col min="8450" max="8450" width="4.140625" style="56" customWidth="1"/>
    <col min="8451" max="8451" width="7.85546875" style="56" customWidth="1"/>
    <col min="8452" max="8698" width="9.140625" style="56"/>
    <col min="8699" max="8699" width="6.42578125" style="56" customWidth="1"/>
    <col min="8700" max="8700" width="13.5703125" style="56" customWidth="1"/>
    <col min="8701" max="8701" width="17.85546875" style="56" customWidth="1"/>
    <col min="8702" max="8702" width="16.42578125" style="56" customWidth="1"/>
    <col min="8703" max="8703" width="15.7109375" style="56" customWidth="1"/>
    <col min="8704" max="8704" width="15.42578125" style="56" customWidth="1"/>
    <col min="8705" max="8705" width="15.140625" style="56" customWidth="1"/>
    <col min="8706" max="8706" width="4.140625" style="56" customWidth="1"/>
    <col min="8707" max="8707" width="7.85546875" style="56" customWidth="1"/>
    <col min="8708" max="8954" width="9.140625" style="56"/>
    <col min="8955" max="8955" width="6.42578125" style="56" customWidth="1"/>
    <col min="8956" max="8956" width="13.5703125" style="56" customWidth="1"/>
    <col min="8957" max="8957" width="17.85546875" style="56" customWidth="1"/>
    <col min="8958" max="8958" width="16.42578125" style="56" customWidth="1"/>
    <col min="8959" max="8959" width="15.7109375" style="56" customWidth="1"/>
    <col min="8960" max="8960" width="15.42578125" style="56" customWidth="1"/>
    <col min="8961" max="8961" width="15.140625" style="56" customWidth="1"/>
    <col min="8962" max="8962" width="4.140625" style="56" customWidth="1"/>
    <col min="8963" max="8963" width="7.85546875" style="56" customWidth="1"/>
    <col min="8964" max="9210" width="9.140625" style="56"/>
    <col min="9211" max="9211" width="6.42578125" style="56" customWidth="1"/>
    <col min="9212" max="9212" width="13.5703125" style="56" customWidth="1"/>
    <col min="9213" max="9213" width="17.85546875" style="56" customWidth="1"/>
    <col min="9214" max="9214" width="16.42578125" style="56" customWidth="1"/>
    <col min="9215" max="9215" width="15.7109375" style="56" customWidth="1"/>
    <col min="9216" max="9216" width="15.42578125" style="56" customWidth="1"/>
    <col min="9217" max="9217" width="15.140625" style="56" customWidth="1"/>
    <col min="9218" max="9218" width="4.140625" style="56" customWidth="1"/>
    <col min="9219" max="9219" width="7.85546875" style="56" customWidth="1"/>
    <col min="9220" max="9466" width="9.140625" style="56"/>
    <col min="9467" max="9467" width="6.42578125" style="56" customWidth="1"/>
    <col min="9468" max="9468" width="13.5703125" style="56" customWidth="1"/>
    <col min="9469" max="9469" width="17.85546875" style="56" customWidth="1"/>
    <col min="9470" max="9470" width="16.42578125" style="56" customWidth="1"/>
    <col min="9471" max="9471" width="15.7109375" style="56" customWidth="1"/>
    <col min="9472" max="9472" width="15.42578125" style="56" customWidth="1"/>
    <col min="9473" max="9473" width="15.140625" style="56" customWidth="1"/>
    <col min="9474" max="9474" width="4.140625" style="56" customWidth="1"/>
    <col min="9475" max="9475" width="7.85546875" style="56" customWidth="1"/>
    <col min="9476" max="9722" width="9.140625" style="56"/>
    <col min="9723" max="9723" width="6.42578125" style="56" customWidth="1"/>
    <col min="9724" max="9724" width="13.5703125" style="56" customWidth="1"/>
    <col min="9725" max="9725" width="17.85546875" style="56" customWidth="1"/>
    <col min="9726" max="9726" width="16.42578125" style="56" customWidth="1"/>
    <col min="9727" max="9727" width="15.7109375" style="56" customWidth="1"/>
    <col min="9728" max="9728" width="15.42578125" style="56" customWidth="1"/>
    <col min="9729" max="9729" width="15.140625" style="56" customWidth="1"/>
    <col min="9730" max="9730" width="4.140625" style="56" customWidth="1"/>
    <col min="9731" max="9731" width="7.85546875" style="56" customWidth="1"/>
    <col min="9732" max="9978" width="9.140625" style="56"/>
    <col min="9979" max="9979" width="6.42578125" style="56" customWidth="1"/>
    <col min="9980" max="9980" width="13.5703125" style="56" customWidth="1"/>
    <col min="9981" max="9981" width="17.85546875" style="56" customWidth="1"/>
    <col min="9982" max="9982" width="16.42578125" style="56" customWidth="1"/>
    <col min="9983" max="9983" width="15.7109375" style="56" customWidth="1"/>
    <col min="9984" max="9984" width="15.42578125" style="56" customWidth="1"/>
    <col min="9985" max="9985" width="15.140625" style="56" customWidth="1"/>
    <col min="9986" max="9986" width="4.140625" style="56" customWidth="1"/>
    <col min="9987" max="9987" width="7.85546875" style="56" customWidth="1"/>
    <col min="9988" max="10234" width="9.140625" style="56"/>
    <col min="10235" max="10235" width="6.42578125" style="56" customWidth="1"/>
    <col min="10236" max="10236" width="13.5703125" style="56" customWidth="1"/>
    <col min="10237" max="10237" width="17.85546875" style="56" customWidth="1"/>
    <col min="10238" max="10238" width="16.42578125" style="56" customWidth="1"/>
    <col min="10239" max="10239" width="15.7109375" style="56" customWidth="1"/>
    <col min="10240" max="10240" width="15.42578125" style="56" customWidth="1"/>
    <col min="10241" max="10241" width="15.140625" style="56" customWidth="1"/>
    <col min="10242" max="10242" width="4.140625" style="56" customWidth="1"/>
    <col min="10243" max="10243" width="7.85546875" style="56" customWidth="1"/>
    <col min="10244" max="10490" width="9.140625" style="56"/>
    <col min="10491" max="10491" width="6.42578125" style="56" customWidth="1"/>
    <col min="10492" max="10492" width="13.5703125" style="56" customWidth="1"/>
    <col min="10493" max="10493" width="17.85546875" style="56" customWidth="1"/>
    <col min="10494" max="10494" width="16.42578125" style="56" customWidth="1"/>
    <col min="10495" max="10495" width="15.7109375" style="56" customWidth="1"/>
    <col min="10496" max="10496" width="15.42578125" style="56" customWidth="1"/>
    <col min="10497" max="10497" width="15.140625" style="56" customWidth="1"/>
    <col min="10498" max="10498" width="4.140625" style="56" customWidth="1"/>
    <col min="10499" max="10499" width="7.85546875" style="56" customWidth="1"/>
    <col min="10500" max="10746" width="9.140625" style="56"/>
    <col min="10747" max="10747" width="6.42578125" style="56" customWidth="1"/>
    <col min="10748" max="10748" width="13.5703125" style="56" customWidth="1"/>
    <col min="10749" max="10749" width="17.85546875" style="56" customWidth="1"/>
    <col min="10750" max="10750" width="16.42578125" style="56" customWidth="1"/>
    <col min="10751" max="10751" width="15.7109375" style="56" customWidth="1"/>
    <col min="10752" max="10752" width="15.42578125" style="56" customWidth="1"/>
    <col min="10753" max="10753" width="15.140625" style="56" customWidth="1"/>
    <col min="10754" max="10754" width="4.140625" style="56" customWidth="1"/>
    <col min="10755" max="10755" width="7.85546875" style="56" customWidth="1"/>
    <col min="10756" max="11002" width="9.140625" style="56"/>
    <col min="11003" max="11003" width="6.42578125" style="56" customWidth="1"/>
    <col min="11004" max="11004" width="13.5703125" style="56" customWidth="1"/>
    <col min="11005" max="11005" width="17.85546875" style="56" customWidth="1"/>
    <col min="11006" max="11006" width="16.42578125" style="56" customWidth="1"/>
    <col min="11007" max="11007" width="15.7109375" style="56" customWidth="1"/>
    <col min="11008" max="11008" width="15.42578125" style="56" customWidth="1"/>
    <col min="11009" max="11009" width="15.140625" style="56" customWidth="1"/>
    <col min="11010" max="11010" width="4.140625" style="56" customWidth="1"/>
    <col min="11011" max="11011" width="7.85546875" style="56" customWidth="1"/>
    <col min="11012" max="11258" width="9.140625" style="56"/>
    <col min="11259" max="11259" width="6.42578125" style="56" customWidth="1"/>
    <col min="11260" max="11260" width="13.5703125" style="56" customWidth="1"/>
    <col min="11261" max="11261" width="17.85546875" style="56" customWidth="1"/>
    <col min="11262" max="11262" width="16.42578125" style="56" customWidth="1"/>
    <col min="11263" max="11263" width="15.7109375" style="56" customWidth="1"/>
    <col min="11264" max="11264" width="15.42578125" style="56" customWidth="1"/>
    <col min="11265" max="11265" width="15.140625" style="56" customWidth="1"/>
    <col min="11266" max="11266" width="4.140625" style="56" customWidth="1"/>
    <col min="11267" max="11267" width="7.85546875" style="56" customWidth="1"/>
    <col min="11268" max="11514" width="9.140625" style="56"/>
    <col min="11515" max="11515" width="6.42578125" style="56" customWidth="1"/>
    <col min="11516" max="11516" width="13.5703125" style="56" customWidth="1"/>
    <col min="11517" max="11517" width="17.85546875" style="56" customWidth="1"/>
    <col min="11518" max="11518" width="16.42578125" style="56" customWidth="1"/>
    <col min="11519" max="11519" width="15.7109375" style="56" customWidth="1"/>
    <col min="11520" max="11520" width="15.42578125" style="56" customWidth="1"/>
    <col min="11521" max="11521" width="15.140625" style="56" customWidth="1"/>
    <col min="11522" max="11522" width="4.140625" style="56" customWidth="1"/>
    <col min="11523" max="11523" width="7.85546875" style="56" customWidth="1"/>
    <col min="11524" max="11770" width="9.140625" style="56"/>
    <col min="11771" max="11771" width="6.42578125" style="56" customWidth="1"/>
    <col min="11772" max="11772" width="13.5703125" style="56" customWidth="1"/>
    <col min="11773" max="11773" width="17.85546875" style="56" customWidth="1"/>
    <col min="11774" max="11774" width="16.42578125" style="56" customWidth="1"/>
    <col min="11775" max="11775" width="15.7109375" style="56" customWidth="1"/>
    <col min="11776" max="11776" width="15.42578125" style="56" customWidth="1"/>
    <col min="11777" max="11777" width="15.140625" style="56" customWidth="1"/>
    <col min="11778" max="11778" width="4.140625" style="56" customWidth="1"/>
    <col min="11779" max="11779" width="7.85546875" style="56" customWidth="1"/>
    <col min="11780" max="12026" width="9.140625" style="56"/>
    <col min="12027" max="12027" width="6.42578125" style="56" customWidth="1"/>
    <col min="12028" max="12028" width="13.5703125" style="56" customWidth="1"/>
    <col min="12029" max="12029" width="17.85546875" style="56" customWidth="1"/>
    <col min="12030" max="12030" width="16.42578125" style="56" customWidth="1"/>
    <col min="12031" max="12031" width="15.7109375" style="56" customWidth="1"/>
    <col min="12032" max="12032" width="15.42578125" style="56" customWidth="1"/>
    <col min="12033" max="12033" width="15.140625" style="56" customWidth="1"/>
    <col min="12034" max="12034" width="4.140625" style="56" customWidth="1"/>
    <col min="12035" max="12035" width="7.85546875" style="56" customWidth="1"/>
    <col min="12036" max="12282" width="9.140625" style="56"/>
    <col min="12283" max="12283" width="6.42578125" style="56" customWidth="1"/>
    <col min="12284" max="12284" width="13.5703125" style="56" customWidth="1"/>
    <col min="12285" max="12285" width="17.85546875" style="56" customWidth="1"/>
    <col min="12286" max="12286" width="16.42578125" style="56" customWidth="1"/>
    <col min="12287" max="12287" width="15.7109375" style="56" customWidth="1"/>
    <col min="12288" max="12288" width="15.42578125" style="56" customWidth="1"/>
    <col min="12289" max="12289" width="15.140625" style="56" customWidth="1"/>
    <col min="12290" max="12290" width="4.140625" style="56" customWidth="1"/>
    <col min="12291" max="12291" width="7.85546875" style="56" customWidth="1"/>
    <col min="12292" max="12538" width="9.140625" style="56"/>
    <col min="12539" max="12539" width="6.42578125" style="56" customWidth="1"/>
    <col min="12540" max="12540" width="13.5703125" style="56" customWidth="1"/>
    <col min="12541" max="12541" width="17.85546875" style="56" customWidth="1"/>
    <col min="12542" max="12542" width="16.42578125" style="56" customWidth="1"/>
    <col min="12543" max="12543" width="15.7109375" style="56" customWidth="1"/>
    <col min="12544" max="12544" width="15.42578125" style="56" customWidth="1"/>
    <col min="12545" max="12545" width="15.140625" style="56" customWidth="1"/>
    <col min="12546" max="12546" width="4.140625" style="56" customWidth="1"/>
    <col min="12547" max="12547" width="7.85546875" style="56" customWidth="1"/>
    <col min="12548" max="12794" width="9.140625" style="56"/>
    <col min="12795" max="12795" width="6.42578125" style="56" customWidth="1"/>
    <col min="12796" max="12796" width="13.5703125" style="56" customWidth="1"/>
    <col min="12797" max="12797" width="17.85546875" style="56" customWidth="1"/>
    <col min="12798" max="12798" width="16.42578125" style="56" customWidth="1"/>
    <col min="12799" max="12799" width="15.7109375" style="56" customWidth="1"/>
    <col min="12800" max="12800" width="15.42578125" style="56" customWidth="1"/>
    <col min="12801" max="12801" width="15.140625" style="56" customWidth="1"/>
    <col min="12802" max="12802" width="4.140625" style="56" customWidth="1"/>
    <col min="12803" max="12803" width="7.85546875" style="56" customWidth="1"/>
    <col min="12804" max="13050" width="9.140625" style="56"/>
    <col min="13051" max="13051" width="6.42578125" style="56" customWidth="1"/>
    <col min="13052" max="13052" width="13.5703125" style="56" customWidth="1"/>
    <col min="13053" max="13053" width="17.85546875" style="56" customWidth="1"/>
    <col min="13054" max="13054" width="16.42578125" style="56" customWidth="1"/>
    <col min="13055" max="13055" width="15.7109375" style="56" customWidth="1"/>
    <col min="13056" max="13056" width="15.42578125" style="56" customWidth="1"/>
    <col min="13057" max="13057" width="15.140625" style="56" customWidth="1"/>
    <col min="13058" max="13058" width="4.140625" style="56" customWidth="1"/>
    <col min="13059" max="13059" width="7.85546875" style="56" customWidth="1"/>
    <col min="13060" max="13306" width="9.140625" style="56"/>
    <col min="13307" max="13307" width="6.42578125" style="56" customWidth="1"/>
    <col min="13308" max="13308" width="13.5703125" style="56" customWidth="1"/>
    <col min="13309" max="13309" width="17.85546875" style="56" customWidth="1"/>
    <col min="13310" max="13310" width="16.42578125" style="56" customWidth="1"/>
    <col min="13311" max="13311" width="15.7109375" style="56" customWidth="1"/>
    <col min="13312" max="13312" width="15.42578125" style="56" customWidth="1"/>
    <col min="13313" max="13313" width="15.140625" style="56" customWidth="1"/>
    <col min="13314" max="13314" width="4.140625" style="56" customWidth="1"/>
    <col min="13315" max="13315" width="7.85546875" style="56" customWidth="1"/>
    <col min="13316" max="13562" width="9.140625" style="56"/>
    <col min="13563" max="13563" width="6.42578125" style="56" customWidth="1"/>
    <col min="13564" max="13564" width="13.5703125" style="56" customWidth="1"/>
    <col min="13565" max="13565" width="17.85546875" style="56" customWidth="1"/>
    <col min="13566" max="13566" width="16.42578125" style="56" customWidth="1"/>
    <col min="13567" max="13567" width="15.7109375" style="56" customWidth="1"/>
    <col min="13568" max="13568" width="15.42578125" style="56" customWidth="1"/>
    <col min="13569" max="13569" width="15.140625" style="56" customWidth="1"/>
    <col min="13570" max="13570" width="4.140625" style="56" customWidth="1"/>
    <col min="13571" max="13571" width="7.85546875" style="56" customWidth="1"/>
    <col min="13572" max="13818" width="9.140625" style="56"/>
    <col min="13819" max="13819" width="6.42578125" style="56" customWidth="1"/>
    <col min="13820" max="13820" width="13.5703125" style="56" customWidth="1"/>
    <col min="13821" max="13821" width="17.85546875" style="56" customWidth="1"/>
    <col min="13822" max="13822" width="16.42578125" style="56" customWidth="1"/>
    <col min="13823" max="13823" width="15.7109375" style="56" customWidth="1"/>
    <col min="13824" max="13824" width="15.42578125" style="56" customWidth="1"/>
    <col min="13825" max="13825" width="15.140625" style="56" customWidth="1"/>
    <col min="13826" max="13826" width="4.140625" style="56" customWidth="1"/>
    <col min="13827" max="13827" width="7.85546875" style="56" customWidth="1"/>
    <col min="13828" max="14074" width="9.140625" style="56"/>
    <col min="14075" max="14075" width="6.42578125" style="56" customWidth="1"/>
    <col min="14076" max="14076" width="13.5703125" style="56" customWidth="1"/>
    <col min="14077" max="14077" width="17.85546875" style="56" customWidth="1"/>
    <col min="14078" max="14078" width="16.42578125" style="56" customWidth="1"/>
    <col min="14079" max="14079" width="15.7109375" style="56" customWidth="1"/>
    <col min="14080" max="14080" width="15.42578125" style="56" customWidth="1"/>
    <col min="14081" max="14081" width="15.140625" style="56" customWidth="1"/>
    <col min="14082" max="14082" width="4.140625" style="56" customWidth="1"/>
    <col min="14083" max="14083" width="7.85546875" style="56" customWidth="1"/>
    <col min="14084" max="14330" width="9.140625" style="56"/>
    <col min="14331" max="14331" width="6.42578125" style="56" customWidth="1"/>
    <col min="14332" max="14332" width="13.5703125" style="56" customWidth="1"/>
    <col min="14333" max="14333" width="17.85546875" style="56" customWidth="1"/>
    <col min="14334" max="14334" width="16.42578125" style="56" customWidth="1"/>
    <col min="14335" max="14335" width="15.7109375" style="56" customWidth="1"/>
    <col min="14336" max="14336" width="15.42578125" style="56" customWidth="1"/>
    <col min="14337" max="14337" width="15.140625" style="56" customWidth="1"/>
    <col min="14338" max="14338" width="4.140625" style="56" customWidth="1"/>
    <col min="14339" max="14339" width="7.85546875" style="56" customWidth="1"/>
    <col min="14340" max="14586" width="9.140625" style="56"/>
    <col min="14587" max="14587" width="6.42578125" style="56" customWidth="1"/>
    <col min="14588" max="14588" width="13.5703125" style="56" customWidth="1"/>
    <col min="14589" max="14589" width="17.85546875" style="56" customWidth="1"/>
    <col min="14590" max="14590" width="16.42578125" style="56" customWidth="1"/>
    <col min="14591" max="14591" width="15.7109375" style="56" customWidth="1"/>
    <col min="14592" max="14592" width="15.42578125" style="56" customWidth="1"/>
    <col min="14593" max="14593" width="15.140625" style="56" customWidth="1"/>
    <col min="14594" max="14594" width="4.140625" style="56" customWidth="1"/>
    <col min="14595" max="14595" width="7.85546875" style="56" customWidth="1"/>
    <col min="14596" max="14842" width="9.140625" style="56"/>
    <col min="14843" max="14843" width="6.42578125" style="56" customWidth="1"/>
    <col min="14844" max="14844" width="13.5703125" style="56" customWidth="1"/>
    <col min="14845" max="14845" width="17.85546875" style="56" customWidth="1"/>
    <col min="14846" max="14846" width="16.42578125" style="56" customWidth="1"/>
    <col min="14847" max="14847" width="15.7109375" style="56" customWidth="1"/>
    <col min="14848" max="14848" width="15.42578125" style="56" customWidth="1"/>
    <col min="14849" max="14849" width="15.140625" style="56" customWidth="1"/>
    <col min="14850" max="14850" width="4.140625" style="56" customWidth="1"/>
    <col min="14851" max="14851" width="7.85546875" style="56" customWidth="1"/>
    <col min="14852" max="15098" width="9.140625" style="56"/>
    <col min="15099" max="15099" width="6.42578125" style="56" customWidth="1"/>
    <col min="15100" max="15100" width="13.5703125" style="56" customWidth="1"/>
    <col min="15101" max="15101" width="17.85546875" style="56" customWidth="1"/>
    <col min="15102" max="15102" width="16.42578125" style="56" customWidth="1"/>
    <col min="15103" max="15103" width="15.7109375" style="56" customWidth="1"/>
    <col min="15104" max="15104" width="15.42578125" style="56" customWidth="1"/>
    <col min="15105" max="15105" width="15.140625" style="56" customWidth="1"/>
    <col min="15106" max="15106" width="4.140625" style="56" customWidth="1"/>
    <col min="15107" max="15107" width="7.85546875" style="56" customWidth="1"/>
    <col min="15108" max="15354" width="9.140625" style="56"/>
    <col min="15355" max="15355" width="6.42578125" style="56" customWidth="1"/>
    <col min="15356" max="15356" width="13.5703125" style="56" customWidth="1"/>
    <col min="15357" max="15357" width="17.85546875" style="56" customWidth="1"/>
    <col min="15358" max="15358" width="16.42578125" style="56" customWidth="1"/>
    <col min="15359" max="15359" width="15.7109375" style="56" customWidth="1"/>
    <col min="15360" max="15360" width="15.42578125" style="56" customWidth="1"/>
    <col min="15361" max="15361" width="15.140625" style="56" customWidth="1"/>
    <col min="15362" max="15362" width="4.140625" style="56" customWidth="1"/>
    <col min="15363" max="15363" width="7.85546875" style="56" customWidth="1"/>
    <col min="15364" max="15610" width="9.140625" style="56"/>
    <col min="15611" max="15611" width="6.42578125" style="56" customWidth="1"/>
    <col min="15612" max="15612" width="13.5703125" style="56" customWidth="1"/>
    <col min="15613" max="15613" width="17.85546875" style="56" customWidth="1"/>
    <col min="15614" max="15614" width="16.42578125" style="56" customWidth="1"/>
    <col min="15615" max="15615" width="15.7109375" style="56" customWidth="1"/>
    <col min="15616" max="15616" width="15.42578125" style="56" customWidth="1"/>
    <col min="15617" max="15617" width="15.140625" style="56" customWidth="1"/>
    <col min="15618" max="15618" width="4.140625" style="56" customWidth="1"/>
    <col min="15619" max="15619" width="7.85546875" style="56" customWidth="1"/>
    <col min="15620" max="15866" width="9.140625" style="56"/>
    <col min="15867" max="15867" width="6.42578125" style="56" customWidth="1"/>
    <col min="15868" max="15868" width="13.5703125" style="56" customWidth="1"/>
    <col min="15869" max="15869" width="17.85546875" style="56" customWidth="1"/>
    <col min="15870" max="15870" width="16.42578125" style="56" customWidth="1"/>
    <col min="15871" max="15871" width="15.7109375" style="56" customWidth="1"/>
    <col min="15872" max="15872" width="15.42578125" style="56" customWidth="1"/>
    <col min="15873" max="15873" width="15.140625" style="56" customWidth="1"/>
    <col min="15874" max="15874" width="4.140625" style="56" customWidth="1"/>
    <col min="15875" max="15875" width="7.85546875" style="56" customWidth="1"/>
    <col min="15876" max="16122" width="9.140625" style="56"/>
    <col min="16123" max="16123" width="6.42578125" style="56" customWidth="1"/>
    <col min="16124" max="16124" width="13.5703125" style="56" customWidth="1"/>
    <col min="16125" max="16125" width="17.85546875" style="56" customWidth="1"/>
    <col min="16126" max="16126" width="16.42578125" style="56" customWidth="1"/>
    <col min="16127" max="16127" width="15.7109375" style="56" customWidth="1"/>
    <col min="16128" max="16128" width="15.42578125" style="56" customWidth="1"/>
    <col min="16129" max="16129" width="15.140625" style="56" customWidth="1"/>
    <col min="16130" max="16130" width="4.140625" style="56" customWidth="1"/>
    <col min="16131" max="16131" width="7.85546875" style="56" customWidth="1"/>
    <col min="16132" max="16384" width="9.140625" style="56"/>
  </cols>
  <sheetData>
    <row r="1" spans="1:7" s="55" customFormat="1" ht="23.25" customHeight="1" x14ac:dyDescent="0.25">
      <c r="A1" s="349" t="s">
        <v>25</v>
      </c>
      <c r="B1" s="349"/>
      <c r="C1" s="349"/>
      <c r="D1" s="349"/>
      <c r="E1" s="349"/>
      <c r="F1" s="349"/>
      <c r="G1" s="349"/>
    </row>
    <row r="2" spans="1:7" s="55" customFormat="1" ht="23.25" customHeight="1" x14ac:dyDescent="0.25">
      <c r="A2" s="350" t="s">
        <v>46</v>
      </c>
      <c r="B2" s="350"/>
      <c r="C2" s="350"/>
      <c r="D2" s="350"/>
      <c r="E2" s="350"/>
      <c r="F2" s="350"/>
      <c r="G2" s="350"/>
    </row>
    <row r="3" spans="1:7" s="55" customFormat="1" ht="23.25" customHeight="1" x14ac:dyDescent="0.25">
      <c r="A3" s="350" t="s">
        <v>47</v>
      </c>
      <c r="B3" s="350"/>
      <c r="C3" s="350"/>
      <c r="D3" s="350"/>
      <c r="E3" s="350"/>
      <c r="F3" s="350"/>
      <c r="G3" s="350"/>
    </row>
    <row r="4" spans="1:7" s="24" customFormat="1" ht="23.25" customHeight="1" thickBot="1" x14ac:dyDescent="0.3">
      <c r="A4" s="351" t="s">
        <v>0</v>
      </c>
      <c r="B4" s="351"/>
      <c r="C4" s="351"/>
      <c r="D4" s="351"/>
      <c r="E4" s="351"/>
      <c r="F4" s="351"/>
      <c r="G4" s="351"/>
    </row>
    <row r="5" spans="1:7" s="24" customFormat="1" ht="112.5" customHeight="1" x14ac:dyDescent="0.25">
      <c r="A5" s="352" t="s">
        <v>1</v>
      </c>
      <c r="B5" s="354" t="s">
        <v>2</v>
      </c>
      <c r="C5" s="49" t="s">
        <v>31</v>
      </c>
      <c r="D5" s="49" t="s">
        <v>32</v>
      </c>
      <c r="E5" s="49" t="s">
        <v>33</v>
      </c>
      <c r="F5" s="49" t="s">
        <v>48</v>
      </c>
      <c r="G5" s="1" t="s">
        <v>3</v>
      </c>
    </row>
    <row r="6" spans="1:7" s="24" customFormat="1" ht="30" customHeight="1" thickBot="1" x14ac:dyDescent="0.3">
      <c r="A6" s="353"/>
      <c r="B6" s="355"/>
      <c r="C6" s="50" t="s">
        <v>4</v>
      </c>
      <c r="D6" s="50" t="s">
        <v>5</v>
      </c>
      <c r="E6" s="50" t="s">
        <v>6</v>
      </c>
      <c r="F6" s="50" t="s">
        <v>7</v>
      </c>
      <c r="G6" s="2" t="s">
        <v>8</v>
      </c>
    </row>
    <row r="7" spans="1:7" s="24" customFormat="1" ht="33" customHeight="1" x14ac:dyDescent="0.25">
      <c r="A7" s="33">
        <v>1</v>
      </c>
      <c r="B7" s="37" t="s">
        <v>42</v>
      </c>
      <c r="C7" s="124">
        <v>56499</v>
      </c>
      <c r="D7" s="125">
        <v>388</v>
      </c>
      <c r="E7" s="124">
        <v>56887</v>
      </c>
      <c r="F7" s="124">
        <v>1017</v>
      </c>
      <c r="G7" s="126">
        <v>1.7877546715418284</v>
      </c>
    </row>
    <row r="8" spans="1:7" s="24" customFormat="1" ht="33" customHeight="1" x14ac:dyDescent="0.25">
      <c r="A8" s="34">
        <v>2</v>
      </c>
      <c r="B8" s="3" t="s">
        <v>9</v>
      </c>
      <c r="C8" s="127">
        <v>9849</v>
      </c>
      <c r="D8" s="128">
        <v>221</v>
      </c>
      <c r="E8" s="127">
        <v>10070</v>
      </c>
      <c r="F8" s="127">
        <v>30</v>
      </c>
      <c r="G8" s="129">
        <v>0.29791459781529295</v>
      </c>
    </row>
    <row r="9" spans="1:7" s="24" customFormat="1" ht="33" customHeight="1" x14ac:dyDescent="0.25">
      <c r="A9" s="34">
        <v>3</v>
      </c>
      <c r="B9" s="3" t="s">
        <v>10</v>
      </c>
      <c r="C9" s="127">
        <v>25713</v>
      </c>
      <c r="D9" s="128">
        <v>305</v>
      </c>
      <c r="E9" s="127">
        <v>26018</v>
      </c>
      <c r="F9" s="127">
        <v>404</v>
      </c>
      <c r="G9" s="129">
        <v>1.55277115842878</v>
      </c>
    </row>
    <row r="10" spans="1:7" s="24" customFormat="1" ht="33" customHeight="1" x14ac:dyDescent="0.25">
      <c r="A10" s="34">
        <v>4</v>
      </c>
      <c r="B10" s="3" t="s">
        <v>11</v>
      </c>
      <c r="C10" s="127">
        <v>32943</v>
      </c>
      <c r="D10" s="128">
        <v>501</v>
      </c>
      <c r="E10" s="127">
        <v>33444</v>
      </c>
      <c r="F10" s="127">
        <v>561</v>
      </c>
      <c r="G10" s="129">
        <v>1.6774309293146752</v>
      </c>
    </row>
    <row r="11" spans="1:7" s="24" customFormat="1" ht="33" customHeight="1" x14ac:dyDescent="0.25">
      <c r="A11" s="34">
        <v>5</v>
      </c>
      <c r="B11" s="3" t="s">
        <v>12</v>
      </c>
      <c r="C11" s="127">
        <v>59165</v>
      </c>
      <c r="D11" s="128">
        <v>370</v>
      </c>
      <c r="E11" s="127">
        <v>59535</v>
      </c>
      <c r="F11" s="127">
        <v>1433</v>
      </c>
      <c r="G11" s="129">
        <v>2.4069874863525658</v>
      </c>
    </row>
    <row r="12" spans="1:7" s="24" customFormat="1" ht="31.5" customHeight="1" thickBot="1" x14ac:dyDescent="0.3">
      <c r="A12" s="36"/>
      <c r="B12" s="38" t="s">
        <v>13</v>
      </c>
      <c r="C12" s="130">
        <v>184169</v>
      </c>
      <c r="D12" s="131">
        <v>1785</v>
      </c>
      <c r="E12" s="130">
        <v>185954</v>
      </c>
      <c r="F12" s="131">
        <v>3445</v>
      </c>
      <c r="G12" s="132">
        <v>1.8526087096808888</v>
      </c>
    </row>
    <row r="13" spans="1:7" x14ac:dyDescent="0.25">
      <c r="C13" s="123"/>
      <c r="D13" s="123"/>
      <c r="E13" s="123"/>
      <c r="F13" s="123"/>
      <c r="G13" s="123"/>
    </row>
    <row r="14" spans="1:7" x14ac:dyDescent="0.25">
      <c r="C14" s="123"/>
      <c r="D14" s="123"/>
      <c r="E14" s="123"/>
      <c r="F14" s="123"/>
      <c r="G14" s="123"/>
    </row>
    <row r="15" spans="1:7" x14ac:dyDescent="0.25">
      <c r="C15" s="123"/>
      <c r="D15" s="123"/>
      <c r="E15" s="123"/>
      <c r="F15" s="123"/>
      <c r="G15" s="123"/>
    </row>
    <row r="16" spans="1:7" x14ac:dyDescent="0.25">
      <c r="C16" s="123"/>
      <c r="D16" s="123"/>
      <c r="E16" s="123"/>
      <c r="F16" s="123"/>
      <c r="G16" s="123"/>
    </row>
  </sheetData>
  <mergeCells count="6">
    <mergeCell ref="A1:G1"/>
    <mergeCell ref="A2:G2"/>
    <mergeCell ref="A3:G3"/>
    <mergeCell ref="A4:G4"/>
    <mergeCell ref="A5:A6"/>
    <mergeCell ref="B5:B6"/>
  </mergeCells>
  <printOptions horizontalCentered="1" verticalCentered="1"/>
  <pageMargins left="0.45" right="0.45" top="0.5" bottom="0.5" header="0.3" footer="0.3"/>
  <pageSetup paperSize="9" scale="114" orientation="landscape"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10" workbookViewId="0">
      <selection activeCell="F24" sqref="F24"/>
    </sheetView>
  </sheetViews>
  <sheetFormatPr defaultRowHeight="15" x14ac:dyDescent="0.25"/>
  <cols>
    <col min="1" max="1" width="6.5703125" customWidth="1"/>
    <col min="2" max="2" width="21.7109375" customWidth="1"/>
    <col min="3" max="4" width="13.7109375" customWidth="1"/>
    <col min="5" max="5" width="12.85546875" customWidth="1"/>
    <col min="6" max="6" width="15.28515625" customWidth="1"/>
    <col min="257" max="257" width="6.5703125" customWidth="1"/>
    <col min="258" max="258" width="21.7109375" customWidth="1"/>
    <col min="259" max="260" width="13.7109375" customWidth="1"/>
    <col min="261" max="261" width="12.85546875" customWidth="1"/>
    <col min="262" max="262" width="15.28515625" customWidth="1"/>
    <col min="513" max="513" width="6.5703125" customWidth="1"/>
    <col min="514" max="514" width="21.7109375" customWidth="1"/>
    <col min="515" max="516" width="13.7109375" customWidth="1"/>
    <col min="517" max="517" width="12.85546875" customWidth="1"/>
    <col min="518" max="518" width="15.28515625" customWidth="1"/>
    <col min="769" max="769" width="6.5703125" customWidth="1"/>
    <col min="770" max="770" width="21.7109375" customWidth="1"/>
    <col min="771" max="772" width="13.7109375" customWidth="1"/>
    <col min="773" max="773" width="12.85546875" customWidth="1"/>
    <col min="774" max="774" width="15.28515625" customWidth="1"/>
    <col min="1025" max="1025" width="6.5703125" customWidth="1"/>
    <col min="1026" max="1026" width="21.7109375" customWidth="1"/>
    <col min="1027" max="1028" width="13.7109375" customWidth="1"/>
    <col min="1029" max="1029" width="12.85546875" customWidth="1"/>
    <col min="1030" max="1030" width="15.28515625" customWidth="1"/>
    <col min="1281" max="1281" width="6.5703125" customWidth="1"/>
    <col min="1282" max="1282" width="21.7109375" customWidth="1"/>
    <col min="1283" max="1284" width="13.7109375" customWidth="1"/>
    <col min="1285" max="1285" width="12.85546875" customWidth="1"/>
    <col min="1286" max="1286" width="15.28515625" customWidth="1"/>
    <col min="1537" max="1537" width="6.5703125" customWidth="1"/>
    <col min="1538" max="1538" width="21.7109375" customWidth="1"/>
    <col min="1539" max="1540" width="13.7109375" customWidth="1"/>
    <col min="1541" max="1541" width="12.85546875" customWidth="1"/>
    <col min="1542" max="1542" width="15.28515625" customWidth="1"/>
    <col min="1793" max="1793" width="6.5703125" customWidth="1"/>
    <col min="1794" max="1794" width="21.7109375" customWidth="1"/>
    <col min="1795" max="1796" width="13.7109375" customWidth="1"/>
    <col min="1797" max="1797" width="12.85546875" customWidth="1"/>
    <col min="1798" max="1798" width="15.28515625" customWidth="1"/>
    <col min="2049" max="2049" width="6.5703125" customWidth="1"/>
    <col min="2050" max="2050" width="21.7109375" customWidth="1"/>
    <col min="2051" max="2052" width="13.7109375" customWidth="1"/>
    <col min="2053" max="2053" width="12.85546875" customWidth="1"/>
    <col min="2054" max="2054" width="15.28515625" customWidth="1"/>
    <col min="2305" max="2305" width="6.5703125" customWidth="1"/>
    <col min="2306" max="2306" width="21.7109375" customWidth="1"/>
    <col min="2307" max="2308" width="13.7109375" customWidth="1"/>
    <col min="2309" max="2309" width="12.85546875" customWidth="1"/>
    <col min="2310" max="2310" width="15.28515625" customWidth="1"/>
    <col min="2561" max="2561" width="6.5703125" customWidth="1"/>
    <col min="2562" max="2562" width="21.7109375" customWidth="1"/>
    <col min="2563" max="2564" width="13.7109375" customWidth="1"/>
    <col min="2565" max="2565" width="12.85546875" customWidth="1"/>
    <col min="2566" max="2566" width="15.28515625" customWidth="1"/>
    <col min="2817" max="2817" width="6.5703125" customWidth="1"/>
    <col min="2818" max="2818" width="21.7109375" customWidth="1"/>
    <col min="2819" max="2820" width="13.7109375" customWidth="1"/>
    <col min="2821" max="2821" width="12.85546875" customWidth="1"/>
    <col min="2822" max="2822" width="15.28515625" customWidth="1"/>
    <col min="3073" max="3073" width="6.5703125" customWidth="1"/>
    <col min="3074" max="3074" width="21.7109375" customWidth="1"/>
    <col min="3075" max="3076" width="13.7109375" customWidth="1"/>
    <col min="3077" max="3077" width="12.85546875" customWidth="1"/>
    <col min="3078" max="3078" width="15.28515625" customWidth="1"/>
    <col min="3329" max="3329" width="6.5703125" customWidth="1"/>
    <col min="3330" max="3330" width="21.7109375" customWidth="1"/>
    <col min="3331" max="3332" width="13.7109375" customWidth="1"/>
    <col min="3333" max="3333" width="12.85546875" customWidth="1"/>
    <col min="3334" max="3334" width="15.28515625" customWidth="1"/>
    <col min="3585" max="3585" width="6.5703125" customWidth="1"/>
    <col min="3586" max="3586" width="21.7109375" customWidth="1"/>
    <col min="3587" max="3588" width="13.7109375" customWidth="1"/>
    <col min="3589" max="3589" width="12.85546875" customWidth="1"/>
    <col min="3590" max="3590" width="15.28515625" customWidth="1"/>
    <col min="3841" max="3841" width="6.5703125" customWidth="1"/>
    <col min="3842" max="3842" width="21.7109375" customWidth="1"/>
    <col min="3843" max="3844" width="13.7109375" customWidth="1"/>
    <col min="3845" max="3845" width="12.85546875" customWidth="1"/>
    <col min="3846" max="3846" width="15.28515625" customWidth="1"/>
    <col min="4097" max="4097" width="6.5703125" customWidth="1"/>
    <col min="4098" max="4098" width="21.7109375" customWidth="1"/>
    <col min="4099" max="4100" width="13.7109375" customWidth="1"/>
    <col min="4101" max="4101" width="12.85546875" customWidth="1"/>
    <col min="4102" max="4102" width="15.28515625" customWidth="1"/>
    <col min="4353" max="4353" width="6.5703125" customWidth="1"/>
    <col min="4354" max="4354" width="21.7109375" customWidth="1"/>
    <col min="4355" max="4356" width="13.7109375" customWidth="1"/>
    <col min="4357" max="4357" width="12.85546875" customWidth="1"/>
    <col min="4358" max="4358" width="15.28515625" customWidth="1"/>
    <col min="4609" max="4609" width="6.5703125" customWidth="1"/>
    <col min="4610" max="4610" width="21.7109375" customWidth="1"/>
    <col min="4611" max="4612" width="13.7109375" customWidth="1"/>
    <col min="4613" max="4613" width="12.85546875" customWidth="1"/>
    <col min="4614" max="4614" width="15.28515625" customWidth="1"/>
    <col min="4865" max="4865" width="6.5703125" customWidth="1"/>
    <col min="4866" max="4866" width="21.7109375" customWidth="1"/>
    <col min="4867" max="4868" width="13.7109375" customWidth="1"/>
    <col min="4869" max="4869" width="12.85546875" customWidth="1"/>
    <col min="4870" max="4870" width="15.28515625" customWidth="1"/>
    <col min="5121" max="5121" width="6.5703125" customWidth="1"/>
    <col min="5122" max="5122" width="21.7109375" customWidth="1"/>
    <col min="5123" max="5124" width="13.7109375" customWidth="1"/>
    <col min="5125" max="5125" width="12.85546875" customWidth="1"/>
    <col min="5126" max="5126" width="15.28515625" customWidth="1"/>
    <col min="5377" max="5377" width="6.5703125" customWidth="1"/>
    <col min="5378" max="5378" width="21.7109375" customWidth="1"/>
    <col min="5379" max="5380" width="13.7109375" customWidth="1"/>
    <col min="5381" max="5381" width="12.85546875" customWidth="1"/>
    <col min="5382" max="5382" width="15.28515625" customWidth="1"/>
    <col min="5633" max="5633" width="6.5703125" customWidth="1"/>
    <col min="5634" max="5634" width="21.7109375" customWidth="1"/>
    <col min="5635" max="5636" width="13.7109375" customWidth="1"/>
    <col min="5637" max="5637" width="12.85546875" customWidth="1"/>
    <col min="5638" max="5638" width="15.28515625" customWidth="1"/>
    <col min="5889" max="5889" width="6.5703125" customWidth="1"/>
    <col min="5890" max="5890" width="21.7109375" customWidth="1"/>
    <col min="5891" max="5892" width="13.7109375" customWidth="1"/>
    <col min="5893" max="5893" width="12.85546875" customWidth="1"/>
    <col min="5894" max="5894" width="15.28515625" customWidth="1"/>
    <col min="6145" max="6145" width="6.5703125" customWidth="1"/>
    <col min="6146" max="6146" width="21.7109375" customWidth="1"/>
    <col min="6147" max="6148" width="13.7109375" customWidth="1"/>
    <col min="6149" max="6149" width="12.85546875" customWidth="1"/>
    <col min="6150" max="6150" width="15.28515625" customWidth="1"/>
    <col min="6401" max="6401" width="6.5703125" customWidth="1"/>
    <col min="6402" max="6402" width="21.7109375" customWidth="1"/>
    <col min="6403" max="6404" width="13.7109375" customWidth="1"/>
    <col min="6405" max="6405" width="12.85546875" customWidth="1"/>
    <col min="6406" max="6406" width="15.28515625" customWidth="1"/>
    <col min="6657" max="6657" width="6.5703125" customWidth="1"/>
    <col min="6658" max="6658" width="21.7109375" customWidth="1"/>
    <col min="6659" max="6660" width="13.7109375" customWidth="1"/>
    <col min="6661" max="6661" width="12.85546875" customWidth="1"/>
    <col min="6662" max="6662" width="15.28515625" customWidth="1"/>
    <col min="6913" max="6913" width="6.5703125" customWidth="1"/>
    <col min="6914" max="6914" width="21.7109375" customWidth="1"/>
    <col min="6915" max="6916" width="13.7109375" customWidth="1"/>
    <col min="6917" max="6917" width="12.85546875" customWidth="1"/>
    <col min="6918" max="6918" width="15.28515625" customWidth="1"/>
    <col min="7169" max="7169" width="6.5703125" customWidth="1"/>
    <col min="7170" max="7170" width="21.7109375" customWidth="1"/>
    <col min="7171" max="7172" width="13.7109375" customWidth="1"/>
    <col min="7173" max="7173" width="12.85546875" customWidth="1"/>
    <col min="7174" max="7174" width="15.28515625" customWidth="1"/>
    <col min="7425" max="7425" width="6.5703125" customWidth="1"/>
    <col min="7426" max="7426" width="21.7109375" customWidth="1"/>
    <col min="7427" max="7428" width="13.7109375" customWidth="1"/>
    <col min="7429" max="7429" width="12.85546875" customWidth="1"/>
    <col min="7430" max="7430" width="15.28515625" customWidth="1"/>
    <col min="7681" max="7681" width="6.5703125" customWidth="1"/>
    <col min="7682" max="7682" width="21.7109375" customWidth="1"/>
    <col min="7683" max="7684" width="13.7109375" customWidth="1"/>
    <col min="7685" max="7685" width="12.85546875" customWidth="1"/>
    <col min="7686" max="7686" width="15.28515625" customWidth="1"/>
    <col min="7937" max="7937" width="6.5703125" customWidth="1"/>
    <col min="7938" max="7938" width="21.7109375" customWidth="1"/>
    <col min="7939" max="7940" width="13.7109375" customWidth="1"/>
    <col min="7941" max="7941" width="12.85546875" customWidth="1"/>
    <col min="7942" max="7942" width="15.28515625" customWidth="1"/>
    <col min="8193" max="8193" width="6.5703125" customWidth="1"/>
    <col min="8194" max="8194" width="21.7109375" customWidth="1"/>
    <col min="8195" max="8196" width="13.7109375" customWidth="1"/>
    <col min="8197" max="8197" width="12.85546875" customWidth="1"/>
    <col min="8198" max="8198" width="15.28515625" customWidth="1"/>
    <col min="8449" max="8449" width="6.5703125" customWidth="1"/>
    <col min="8450" max="8450" width="21.7109375" customWidth="1"/>
    <col min="8451" max="8452" width="13.7109375" customWidth="1"/>
    <col min="8453" max="8453" width="12.85546875" customWidth="1"/>
    <col min="8454" max="8454" width="15.28515625" customWidth="1"/>
    <col min="8705" max="8705" width="6.5703125" customWidth="1"/>
    <col min="8706" max="8706" width="21.7109375" customWidth="1"/>
    <col min="8707" max="8708" width="13.7109375" customWidth="1"/>
    <col min="8709" max="8709" width="12.85546875" customWidth="1"/>
    <col min="8710" max="8710" width="15.28515625" customWidth="1"/>
    <col min="8961" max="8961" width="6.5703125" customWidth="1"/>
    <col min="8962" max="8962" width="21.7109375" customWidth="1"/>
    <col min="8963" max="8964" width="13.7109375" customWidth="1"/>
    <col min="8965" max="8965" width="12.85546875" customWidth="1"/>
    <col min="8966" max="8966" width="15.28515625" customWidth="1"/>
    <col min="9217" max="9217" width="6.5703125" customWidth="1"/>
    <col min="9218" max="9218" width="21.7109375" customWidth="1"/>
    <col min="9219" max="9220" width="13.7109375" customWidth="1"/>
    <col min="9221" max="9221" width="12.85546875" customWidth="1"/>
    <col min="9222" max="9222" width="15.28515625" customWidth="1"/>
    <col min="9473" max="9473" width="6.5703125" customWidth="1"/>
    <col min="9474" max="9474" width="21.7109375" customWidth="1"/>
    <col min="9475" max="9476" width="13.7109375" customWidth="1"/>
    <col min="9477" max="9477" width="12.85546875" customWidth="1"/>
    <col min="9478" max="9478" width="15.28515625" customWidth="1"/>
    <col min="9729" max="9729" width="6.5703125" customWidth="1"/>
    <col min="9730" max="9730" width="21.7109375" customWidth="1"/>
    <col min="9731" max="9732" width="13.7109375" customWidth="1"/>
    <col min="9733" max="9733" width="12.85546875" customWidth="1"/>
    <col min="9734" max="9734" width="15.28515625" customWidth="1"/>
    <col min="9985" max="9985" width="6.5703125" customWidth="1"/>
    <col min="9986" max="9986" width="21.7109375" customWidth="1"/>
    <col min="9987" max="9988" width="13.7109375" customWidth="1"/>
    <col min="9989" max="9989" width="12.85546875" customWidth="1"/>
    <col min="9990" max="9990" width="15.28515625" customWidth="1"/>
    <col min="10241" max="10241" width="6.5703125" customWidth="1"/>
    <col min="10242" max="10242" width="21.7109375" customWidth="1"/>
    <col min="10243" max="10244" width="13.7109375" customWidth="1"/>
    <col min="10245" max="10245" width="12.85546875" customWidth="1"/>
    <col min="10246" max="10246" width="15.28515625" customWidth="1"/>
    <col min="10497" max="10497" width="6.5703125" customWidth="1"/>
    <col min="10498" max="10498" width="21.7109375" customWidth="1"/>
    <col min="10499" max="10500" width="13.7109375" customWidth="1"/>
    <col min="10501" max="10501" width="12.85546875" customWidth="1"/>
    <col min="10502" max="10502" width="15.28515625" customWidth="1"/>
    <col min="10753" max="10753" width="6.5703125" customWidth="1"/>
    <col min="10754" max="10754" width="21.7109375" customWidth="1"/>
    <col min="10755" max="10756" width="13.7109375" customWidth="1"/>
    <col min="10757" max="10757" width="12.85546875" customWidth="1"/>
    <col min="10758" max="10758" width="15.28515625" customWidth="1"/>
    <col min="11009" max="11009" width="6.5703125" customWidth="1"/>
    <col min="11010" max="11010" width="21.7109375" customWidth="1"/>
    <col min="11011" max="11012" width="13.7109375" customWidth="1"/>
    <col min="11013" max="11013" width="12.85546875" customWidth="1"/>
    <col min="11014" max="11014" width="15.28515625" customWidth="1"/>
    <col min="11265" max="11265" width="6.5703125" customWidth="1"/>
    <col min="11266" max="11266" width="21.7109375" customWidth="1"/>
    <col min="11267" max="11268" width="13.7109375" customWidth="1"/>
    <col min="11269" max="11269" width="12.85546875" customWidth="1"/>
    <col min="11270" max="11270" width="15.28515625" customWidth="1"/>
    <col min="11521" max="11521" width="6.5703125" customWidth="1"/>
    <col min="11522" max="11522" width="21.7109375" customWidth="1"/>
    <col min="11523" max="11524" width="13.7109375" customWidth="1"/>
    <col min="11525" max="11525" width="12.85546875" customWidth="1"/>
    <col min="11526" max="11526" width="15.28515625" customWidth="1"/>
    <col min="11777" max="11777" width="6.5703125" customWidth="1"/>
    <col min="11778" max="11778" width="21.7109375" customWidth="1"/>
    <col min="11779" max="11780" width="13.7109375" customWidth="1"/>
    <col min="11781" max="11781" width="12.85546875" customWidth="1"/>
    <col min="11782" max="11782" width="15.28515625" customWidth="1"/>
    <col min="12033" max="12033" width="6.5703125" customWidth="1"/>
    <col min="12034" max="12034" width="21.7109375" customWidth="1"/>
    <col min="12035" max="12036" width="13.7109375" customWidth="1"/>
    <col min="12037" max="12037" width="12.85546875" customWidth="1"/>
    <col min="12038" max="12038" width="15.28515625" customWidth="1"/>
    <col min="12289" max="12289" width="6.5703125" customWidth="1"/>
    <col min="12290" max="12290" width="21.7109375" customWidth="1"/>
    <col min="12291" max="12292" width="13.7109375" customWidth="1"/>
    <col min="12293" max="12293" width="12.85546875" customWidth="1"/>
    <col min="12294" max="12294" width="15.28515625" customWidth="1"/>
    <col min="12545" max="12545" width="6.5703125" customWidth="1"/>
    <col min="12546" max="12546" width="21.7109375" customWidth="1"/>
    <col min="12547" max="12548" width="13.7109375" customWidth="1"/>
    <col min="12549" max="12549" width="12.85546875" customWidth="1"/>
    <col min="12550" max="12550" width="15.28515625" customWidth="1"/>
    <col min="12801" max="12801" width="6.5703125" customWidth="1"/>
    <col min="12802" max="12802" width="21.7109375" customWidth="1"/>
    <col min="12803" max="12804" width="13.7109375" customWidth="1"/>
    <col min="12805" max="12805" width="12.85546875" customWidth="1"/>
    <col min="12806" max="12806" width="15.28515625" customWidth="1"/>
    <col min="13057" max="13057" width="6.5703125" customWidth="1"/>
    <col min="13058" max="13058" width="21.7109375" customWidth="1"/>
    <col min="13059" max="13060" width="13.7109375" customWidth="1"/>
    <col min="13061" max="13061" width="12.85546875" customWidth="1"/>
    <col min="13062" max="13062" width="15.28515625" customWidth="1"/>
    <col min="13313" max="13313" width="6.5703125" customWidth="1"/>
    <col min="13314" max="13314" width="21.7109375" customWidth="1"/>
    <col min="13315" max="13316" width="13.7109375" customWidth="1"/>
    <col min="13317" max="13317" width="12.85546875" customWidth="1"/>
    <col min="13318" max="13318" width="15.28515625" customWidth="1"/>
    <col min="13569" max="13569" width="6.5703125" customWidth="1"/>
    <col min="13570" max="13570" width="21.7109375" customWidth="1"/>
    <col min="13571" max="13572" width="13.7109375" customWidth="1"/>
    <col min="13573" max="13573" width="12.85546875" customWidth="1"/>
    <col min="13574" max="13574" width="15.28515625" customWidth="1"/>
    <col min="13825" max="13825" width="6.5703125" customWidth="1"/>
    <col min="13826" max="13826" width="21.7109375" customWidth="1"/>
    <col min="13827" max="13828" width="13.7109375" customWidth="1"/>
    <col min="13829" max="13829" width="12.85546875" customWidth="1"/>
    <col min="13830" max="13830" width="15.28515625" customWidth="1"/>
    <col min="14081" max="14081" width="6.5703125" customWidth="1"/>
    <col min="14082" max="14082" width="21.7109375" customWidth="1"/>
    <col min="14083" max="14084" width="13.7109375" customWidth="1"/>
    <col min="14085" max="14085" width="12.85546875" customWidth="1"/>
    <col min="14086" max="14086" width="15.28515625" customWidth="1"/>
    <col min="14337" max="14337" width="6.5703125" customWidth="1"/>
    <col min="14338" max="14338" width="21.7109375" customWidth="1"/>
    <col min="14339" max="14340" width="13.7109375" customWidth="1"/>
    <col min="14341" max="14341" width="12.85546875" customWidth="1"/>
    <col min="14342" max="14342" width="15.28515625" customWidth="1"/>
    <col min="14593" max="14593" width="6.5703125" customWidth="1"/>
    <col min="14594" max="14594" width="21.7109375" customWidth="1"/>
    <col min="14595" max="14596" width="13.7109375" customWidth="1"/>
    <col min="14597" max="14597" width="12.85546875" customWidth="1"/>
    <col min="14598" max="14598" width="15.28515625" customWidth="1"/>
    <col min="14849" max="14849" width="6.5703125" customWidth="1"/>
    <col min="14850" max="14850" width="21.7109375" customWidth="1"/>
    <col min="14851" max="14852" width="13.7109375" customWidth="1"/>
    <col min="14853" max="14853" width="12.85546875" customWidth="1"/>
    <col min="14854" max="14854" width="15.28515625" customWidth="1"/>
    <col min="15105" max="15105" width="6.5703125" customWidth="1"/>
    <col min="15106" max="15106" width="21.7109375" customWidth="1"/>
    <col min="15107" max="15108" width="13.7109375" customWidth="1"/>
    <col min="15109" max="15109" width="12.85546875" customWidth="1"/>
    <col min="15110" max="15110" width="15.28515625" customWidth="1"/>
    <col min="15361" max="15361" width="6.5703125" customWidth="1"/>
    <col min="15362" max="15362" width="21.7109375" customWidth="1"/>
    <col min="15363" max="15364" width="13.7109375" customWidth="1"/>
    <col min="15365" max="15365" width="12.85546875" customWidth="1"/>
    <col min="15366" max="15366" width="15.28515625" customWidth="1"/>
    <col min="15617" max="15617" width="6.5703125" customWidth="1"/>
    <col min="15618" max="15618" width="21.7109375" customWidth="1"/>
    <col min="15619" max="15620" width="13.7109375" customWidth="1"/>
    <col min="15621" max="15621" width="12.85546875" customWidth="1"/>
    <col min="15622" max="15622" width="15.28515625" customWidth="1"/>
    <col min="15873" max="15873" width="6.5703125" customWidth="1"/>
    <col min="15874" max="15874" width="21.7109375" customWidth="1"/>
    <col min="15875" max="15876" width="13.7109375" customWidth="1"/>
    <col min="15877" max="15877" width="12.85546875" customWidth="1"/>
    <col min="15878" max="15878" width="15.28515625" customWidth="1"/>
    <col min="16129" max="16129" width="6.5703125" customWidth="1"/>
    <col min="16130" max="16130" width="21.7109375" customWidth="1"/>
    <col min="16131" max="16132" width="13.7109375" customWidth="1"/>
    <col min="16133" max="16133" width="12.85546875" customWidth="1"/>
    <col min="16134" max="16134" width="15.28515625" customWidth="1"/>
  </cols>
  <sheetData>
    <row r="1" spans="1:6" ht="18" x14ac:dyDescent="0.35">
      <c r="A1" s="340" t="str">
        <f>'[28]MG COVER PAGE'!A1</f>
        <v>Name of Distribution Licensee: M G V C L</v>
      </c>
      <c r="B1" s="340"/>
      <c r="C1" s="340"/>
      <c r="D1" s="340"/>
      <c r="E1" s="340"/>
    </row>
    <row r="2" spans="1:6" ht="18" x14ac:dyDescent="0.35">
      <c r="A2" s="340" t="str">
        <f>'[28]MG COVER PAGE'!A2</f>
        <v>Quarter :   Q-II  (July-August-Sep- 2023)</v>
      </c>
      <c r="B2" s="340"/>
      <c r="C2" s="340"/>
      <c r="D2" s="340"/>
      <c r="E2" s="340"/>
    </row>
    <row r="3" spans="1:6" ht="18" x14ac:dyDescent="0.35">
      <c r="A3" s="340" t="str">
        <f>'[28]MG COVER PAGE'!A3</f>
        <v>Year: 2023-24</v>
      </c>
      <c r="B3" s="340"/>
      <c r="C3" s="340"/>
      <c r="D3" s="340"/>
      <c r="E3" s="340"/>
    </row>
    <row r="4" spans="1:6" ht="18" x14ac:dyDescent="0.35">
      <c r="A4" s="236" t="s">
        <v>458</v>
      </c>
      <c r="B4" s="237"/>
      <c r="C4" s="237"/>
      <c r="D4" s="237"/>
      <c r="E4" s="237"/>
      <c r="F4" s="237"/>
    </row>
    <row r="5" spans="1:6" ht="18.75" thickBot="1" x14ac:dyDescent="0.4">
      <c r="A5" s="238"/>
      <c r="B5" s="237"/>
      <c r="C5" s="237"/>
      <c r="D5" s="237"/>
      <c r="E5" s="237"/>
      <c r="F5" s="237"/>
    </row>
    <row r="6" spans="1:6" ht="18.75" thickBot="1" x14ac:dyDescent="0.4">
      <c r="A6" s="356" t="s">
        <v>459</v>
      </c>
      <c r="B6" s="357"/>
      <c r="C6" s="357"/>
      <c r="D6" s="357"/>
      <c r="E6" s="357"/>
      <c r="F6" s="358"/>
    </row>
    <row r="7" spans="1:6" ht="18.75" thickBot="1" x14ac:dyDescent="0.4">
      <c r="A7" s="239">
        <v>-1</v>
      </c>
      <c r="B7" s="240">
        <v>-2</v>
      </c>
      <c r="C7" s="240">
        <v>-3</v>
      </c>
      <c r="D7" s="240">
        <v>-4</v>
      </c>
      <c r="E7" s="240">
        <v>-5</v>
      </c>
      <c r="F7" s="240">
        <v>-6</v>
      </c>
    </row>
    <row r="8" spans="1:6" ht="43.5" customHeight="1" x14ac:dyDescent="0.25">
      <c r="A8" s="359" t="s">
        <v>107</v>
      </c>
      <c r="B8" s="359" t="s">
        <v>460</v>
      </c>
      <c r="C8" s="241" t="s">
        <v>461</v>
      </c>
      <c r="D8" s="359" t="s">
        <v>462</v>
      </c>
      <c r="E8" s="359" t="s">
        <v>463</v>
      </c>
      <c r="F8" s="241" t="s">
        <v>464</v>
      </c>
    </row>
    <row r="9" spans="1:6" ht="72" customHeight="1" thickBot="1" x14ac:dyDescent="0.3">
      <c r="A9" s="360"/>
      <c r="B9" s="360"/>
      <c r="C9" s="242" t="s">
        <v>465</v>
      </c>
      <c r="D9" s="360"/>
      <c r="E9" s="360"/>
      <c r="F9" s="242" t="s">
        <v>466</v>
      </c>
    </row>
    <row r="10" spans="1:6" ht="24.95" customHeight="1" thickBot="1" x14ac:dyDescent="0.4">
      <c r="A10" s="243"/>
      <c r="B10" s="244" t="s">
        <v>467</v>
      </c>
      <c r="C10" s="244">
        <f>SUM(C11:C15)</f>
        <v>1441</v>
      </c>
      <c r="D10" s="245" t="s">
        <v>468</v>
      </c>
      <c r="E10" s="246">
        <f>SUM(E11:E15)</f>
        <v>0</v>
      </c>
      <c r="F10" s="247">
        <f>E10*100/C10</f>
        <v>0</v>
      </c>
    </row>
    <row r="11" spans="1:6" ht="24.95" customHeight="1" thickBot="1" x14ac:dyDescent="0.4">
      <c r="A11" s="248">
        <v>1</v>
      </c>
      <c r="B11" s="246" t="s">
        <v>125</v>
      </c>
      <c r="C11" s="246">
        <v>1023</v>
      </c>
      <c r="D11" s="245" t="s">
        <v>469</v>
      </c>
      <c r="E11" s="249">
        <v>0</v>
      </c>
      <c r="F11" s="249">
        <f>E11*100/C11</f>
        <v>0</v>
      </c>
    </row>
    <row r="12" spans="1:6" ht="24.95" customHeight="1" thickBot="1" x14ac:dyDescent="0.4">
      <c r="A12" s="248">
        <v>2</v>
      </c>
      <c r="B12" s="246" t="s">
        <v>131</v>
      </c>
      <c r="C12" s="246">
        <v>242</v>
      </c>
      <c r="D12" s="245" t="s">
        <v>469</v>
      </c>
      <c r="E12" s="249">
        <v>0</v>
      </c>
      <c r="F12" s="249">
        <f>E12*100/C12</f>
        <v>0</v>
      </c>
    </row>
    <row r="13" spans="1:6" ht="24.95" customHeight="1" thickBot="1" x14ac:dyDescent="0.4">
      <c r="A13" s="248">
        <v>3</v>
      </c>
      <c r="B13" s="246" t="s">
        <v>470</v>
      </c>
      <c r="C13" s="246">
        <v>23</v>
      </c>
      <c r="D13" s="245" t="s">
        <v>469</v>
      </c>
      <c r="E13" s="249">
        <v>0</v>
      </c>
      <c r="F13" s="247">
        <f>E13*100/C13</f>
        <v>0</v>
      </c>
    </row>
    <row r="14" spans="1:6" ht="24.95" customHeight="1" thickBot="1" x14ac:dyDescent="0.4">
      <c r="A14" s="248">
        <v>4</v>
      </c>
      <c r="B14" s="246" t="s">
        <v>471</v>
      </c>
      <c r="C14" s="246">
        <v>143</v>
      </c>
      <c r="D14" s="245" t="s">
        <v>469</v>
      </c>
      <c r="E14" s="249">
        <v>0</v>
      </c>
      <c r="F14" s="249">
        <v>0</v>
      </c>
    </row>
    <row r="15" spans="1:6" ht="24.95" customHeight="1" thickBot="1" x14ac:dyDescent="0.4">
      <c r="A15" s="248">
        <v>5</v>
      </c>
      <c r="B15" s="246" t="s">
        <v>472</v>
      </c>
      <c r="C15" s="246">
        <v>10</v>
      </c>
      <c r="D15" s="245" t="s">
        <v>469</v>
      </c>
      <c r="E15" s="249">
        <v>0</v>
      </c>
      <c r="F15" s="249">
        <v>0</v>
      </c>
    </row>
    <row r="16" spans="1:6" ht="24.95" customHeight="1" thickBot="1" x14ac:dyDescent="0.4">
      <c r="A16" s="248"/>
      <c r="B16" s="244" t="s">
        <v>473</v>
      </c>
      <c r="C16" s="244"/>
      <c r="D16" s="245" t="s">
        <v>469</v>
      </c>
      <c r="E16" s="246"/>
      <c r="F16" s="250"/>
    </row>
    <row r="17" spans="1:6" ht="24.95" customHeight="1" thickBot="1" x14ac:dyDescent="0.4">
      <c r="A17" s="248">
        <v>6</v>
      </c>
      <c r="B17" s="246" t="s">
        <v>474</v>
      </c>
      <c r="C17" s="246">
        <v>5</v>
      </c>
      <c r="D17" s="245" t="s">
        <v>469</v>
      </c>
      <c r="E17" s="249">
        <v>0</v>
      </c>
      <c r="F17" s="250">
        <f>E17*100/C17</f>
        <v>0</v>
      </c>
    </row>
  </sheetData>
  <mergeCells count="8">
    <mergeCell ref="A1:E1"/>
    <mergeCell ref="A2:E2"/>
    <mergeCell ref="A3:E3"/>
    <mergeCell ref="A6:F6"/>
    <mergeCell ref="A8:A9"/>
    <mergeCell ref="B8:B9"/>
    <mergeCell ref="D8:D9"/>
    <mergeCell ref="E8:E9"/>
  </mergeCells>
  <printOptions horizontalCentered="1" verticalCentered="1"/>
  <pageMargins left="0.45" right="0.45" top="0.5" bottom="0.5" header="0.3" footer="0.3"/>
  <pageSetup paperSize="9"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A7" workbookViewId="0">
      <selection activeCell="I13" sqref="I13"/>
    </sheetView>
  </sheetViews>
  <sheetFormatPr defaultRowHeight="15" x14ac:dyDescent="0.25"/>
  <cols>
    <col min="1" max="1" width="25.28515625" customWidth="1"/>
    <col min="2" max="2" width="14.28515625" customWidth="1"/>
    <col min="3" max="3" width="18.7109375" customWidth="1"/>
    <col min="4" max="4" width="14.140625" customWidth="1"/>
    <col min="5" max="5" width="15.42578125" customWidth="1"/>
    <col min="257" max="257" width="25.28515625" customWidth="1"/>
    <col min="258" max="258" width="14.28515625" customWidth="1"/>
    <col min="259" max="259" width="18.7109375" customWidth="1"/>
    <col min="260" max="260" width="14.140625" customWidth="1"/>
    <col min="261" max="261" width="15.42578125" customWidth="1"/>
    <col min="513" max="513" width="25.28515625" customWidth="1"/>
    <col min="514" max="514" width="14.28515625" customWidth="1"/>
    <col min="515" max="515" width="18.7109375" customWidth="1"/>
    <col min="516" max="516" width="14.140625" customWidth="1"/>
    <col min="517" max="517" width="15.42578125" customWidth="1"/>
    <col min="769" max="769" width="25.28515625" customWidth="1"/>
    <col min="770" max="770" width="14.28515625" customWidth="1"/>
    <col min="771" max="771" width="18.7109375" customWidth="1"/>
    <col min="772" max="772" width="14.140625" customWidth="1"/>
    <col min="773" max="773" width="15.42578125" customWidth="1"/>
    <col min="1025" max="1025" width="25.28515625" customWidth="1"/>
    <col min="1026" max="1026" width="14.28515625" customWidth="1"/>
    <col min="1027" max="1027" width="18.7109375" customWidth="1"/>
    <col min="1028" max="1028" width="14.140625" customWidth="1"/>
    <col min="1029" max="1029" width="15.42578125" customWidth="1"/>
    <col min="1281" max="1281" width="25.28515625" customWidth="1"/>
    <col min="1282" max="1282" width="14.28515625" customWidth="1"/>
    <col min="1283" max="1283" width="18.7109375" customWidth="1"/>
    <col min="1284" max="1284" width="14.140625" customWidth="1"/>
    <col min="1285" max="1285" width="15.42578125" customWidth="1"/>
    <col min="1537" max="1537" width="25.28515625" customWidth="1"/>
    <col min="1538" max="1538" width="14.28515625" customWidth="1"/>
    <col min="1539" max="1539" width="18.7109375" customWidth="1"/>
    <col min="1540" max="1540" width="14.140625" customWidth="1"/>
    <col min="1541" max="1541" width="15.42578125" customWidth="1"/>
    <col min="1793" max="1793" width="25.28515625" customWidth="1"/>
    <col min="1794" max="1794" width="14.28515625" customWidth="1"/>
    <col min="1795" max="1795" width="18.7109375" customWidth="1"/>
    <col min="1796" max="1796" width="14.140625" customWidth="1"/>
    <col min="1797" max="1797" width="15.42578125" customWidth="1"/>
    <col min="2049" max="2049" width="25.28515625" customWidth="1"/>
    <col min="2050" max="2050" width="14.28515625" customWidth="1"/>
    <col min="2051" max="2051" width="18.7109375" customWidth="1"/>
    <col min="2052" max="2052" width="14.140625" customWidth="1"/>
    <col min="2053" max="2053" width="15.42578125" customWidth="1"/>
    <col min="2305" max="2305" width="25.28515625" customWidth="1"/>
    <col min="2306" max="2306" width="14.28515625" customWidth="1"/>
    <col min="2307" max="2307" width="18.7109375" customWidth="1"/>
    <col min="2308" max="2308" width="14.140625" customWidth="1"/>
    <col min="2309" max="2309" width="15.42578125" customWidth="1"/>
    <col min="2561" max="2561" width="25.28515625" customWidth="1"/>
    <col min="2562" max="2562" width="14.28515625" customWidth="1"/>
    <col min="2563" max="2563" width="18.7109375" customWidth="1"/>
    <col min="2564" max="2564" width="14.140625" customWidth="1"/>
    <col min="2565" max="2565" width="15.42578125" customWidth="1"/>
    <col min="2817" max="2817" width="25.28515625" customWidth="1"/>
    <col min="2818" max="2818" width="14.28515625" customWidth="1"/>
    <col min="2819" max="2819" width="18.7109375" customWidth="1"/>
    <col min="2820" max="2820" width="14.140625" customWidth="1"/>
    <col min="2821" max="2821" width="15.42578125" customWidth="1"/>
    <col min="3073" max="3073" width="25.28515625" customWidth="1"/>
    <col min="3074" max="3074" width="14.28515625" customWidth="1"/>
    <col min="3075" max="3075" width="18.7109375" customWidth="1"/>
    <col min="3076" max="3076" width="14.140625" customWidth="1"/>
    <col min="3077" max="3077" width="15.42578125" customWidth="1"/>
    <col min="3329" max="3329" width="25.28515625" customWidth="1"/>
    <col min="3330" max="3330" width="14.28515625" customWidth="1"/>
    <col min="3331" max="3331" width="18.7109375" customWidth="1"/>
    <col min="3332" max="3332" width="14.140625" customWidth="1"/>
    <col min="3333" max="3333" width="15.42578125" customWidth="1"/>
    <col min="3585" max="3585" width="25.28515625" customWidth="1"/>
    <col min="3586" max="3586" width="14.28515625" customWidth="1"/>
    <col min="3587" max="3587" width="18.7109375" customWidth="1"/>
    <col min="3588" max="3588" width="14.140625" customWidth="1"/>
    <col min="3589" max="3589" width="15.42578125" customWidth="1"/>
    <col min="3841" max="3841" width="25.28515625" customWidth="1"/>
    <col min="3842" max="3842" width="14.28515625" customWidth="1"/>
    <col min="3843" max="3843" width="18.7109375" customWidth="1"/>
    <col min="3844" max="3844" width="14.140625" customWidth="1"/>
    <col min="3845" max="3845" width="15.42578125" customWidth="1"/>
    <col min="4097" max="4097" width="25.28515625" customWidth="1"/>
    <col min="4098" max="4098" width="14.28515625" customWidth="1"/>
    <col min="4099" max="4099" width="18.7109375" customWidth="1"/>
    <col min="4100" max="4100" width="14.140625" customWidth="1"/>
    <col min="4101" max="4101" width="15.42578125" customWidth="1"/>
    <col min="4353" max="4353" width="25.28515625" customWidth="1"/>
    <col min="4354" max="4354" width="14.28515625" customWidth="1"/>
    <col min="4355" max="4355" width="18.7109375" customWidth="1"/>
    <col min="4356" max="4356" width="14.140625" customWidth="1"/>
    <col min="4357" max="4357" width="15.42578125" customWidth="1"/>
    <col min="4609" max="4609" width="25.28515625" customWidth="1"/>
    <col min="4610" max="4610" width="14.28515625" customWidth="1"/>
    <col min="4611" max="4611" width="18.7109375" customWidth="1"/>
    <col min="4612" max="4612" width="14.140625" customWidth="1"/>
    <col min="4613" max="4613" width="15.42578125" customWidth="1"/>
    <col min="4865" max="4865" width="25.28515625" customWidth="1"/>
    <col min="4866" max="4866" width="14.28515625" customWidth="1"/>
    <col min="4867" max="4867" width="18.7109375" customWidth="1"/>
    <col min="4868" max="4868" width="14.140625" customWidth="1"/>
    <col min="4869" max="4869" width="15.42578125" customWidth="1"/>
    <col min="5121" max="5121" width="25.28515625" customWidth="1"/>
    <col min="5122" max="5122" width="14.28515625" customWidth="1"/>
    <col min="5123" max="5123" width="18.7109375" customWidth="1"/>
    <col min="5124" max="5124" width="14.140625" customWidth="1"/>
    <col min="5125" max="5125" width="15.42578125" customWidth="1"/>
    <col min="5377" max="5377" width="25.28515625" customWidth="1"/>
    <col min="5378" max="5378" width="14.28515625" customWidth="1"/>
    <col min="5379" max="5379" width="18.7109375" customWidth="1"/>
    <col min="5380" max="5380" width="14.140625" customWidth="1"/>
    <col min="5381" max="5381" width="15.42578125" customWidth="1"/>
    <col min="5633" max="5633" width="25.28515625" customWidth="1"/>
    <col min="5634" max="5634" width="14.28515625" customWidth="1"/>
    <col min="5635" max="5635" width="18.7109375" customWidth="1"/>
    <col min="5636" max="5636" width="14.140625" customWidth="1"/>
    <col min="5637" max="5637" width="15.42578125" customWidth="1"/>
    <col min="5889" max="5889" width="25.28515625" customWidth="1"/>
    <col min="5890" max="5890" width="14.28515625" customWidth="1"/>
    <col min="5891" max="5891" width="18.7109375" customWidth="1"/>
    <col min="5892" max="5892" width="14.140625" customWidth="1"/>
    <col min="5893" max="5893" width="15.42578125" customWidth="1"/>
    <col min="6145" max="6145" width="25.28515625" customWidth="1"/>
    <col min="6146" max="6146" width="14.28515625" customWidth="1"/>
    <col min="6147" max="6147" width="18.7109375" customWidth="1"/>
    <col min="6148" max="6148" width="14.140625" customWidth="1"/>
    <col min="6149" max="6149" width="15.42578125" customWidth="1"/>
    <col min="6401" max="6401" width="25.28515625" customWidth="1"/>
    <col min="6402" max="6402" width="14.28515625" customWidth="1"/>
    <col min="6403" max="6403" width="18.7109375" customWidth="1"/>
    <col min="6404" max="6404" width="14.140625" customWidth="1"/>
    <col min="6405" max="6405" width="15.42578125" customWidth="1"/>
    <col min="6657" max="6657" width="25.28515625" customWidth="1"/>
    <col min="6658" max="6658" width="14.28515625" customWidth="1"/>
    <col min="6659" max="6659" width="18.7109375" customWidth="1"/>
    <col min="6660" max="6660" width="14.140625" customWidth="1"/>
    <col min="6661" max="6661" width="15.42578125" customWidth="1"/>
    <col min="6913" max="6913" width="25.28515625" customWidth="1"/>
    <col min="6914" max="6914" width="14.28515625" customWidth="1"/>
    <col min="6915" max="6915" width="18.7109375" customWidth="1"/>
    <col min="6916" max="6916" width="14.140625" customWidth="1"/>
    <col min="6917" max="6917" width="15.42578125" customWidth="1"/>
    <col min="7169" max="7169" width="25.28515625" customWidth="1"/>
    <col min="7170" max="7170" width="14.28515625" customWidth="1"/>
    <col min="7171" max="7171" width="18.7109375" customWidth="1"/>
    <col min="7172" max="7172" width="14.140625" customWidth="1"/>
    <col min="7173" max="7173" width="15.42578125" customWidth="1"/>
    <col min="7425" max="7425" width="25.28515625" customWidth="1"/>
    <col min="7426" max="7426" width="14.28515625" customWidth="1"/>
    <col min="7427" max="7427" width="18.7109375" customWidth="1"/>
    <col min="7428" max="7428" width="14.140625" customWidth="1"/>
    <col min="7429" max="7429" width="15.42578125" customWidth="1"/>
    <col min="7681" max="7681" width="25.28515625" customWidth="1"/>
    <col min="7682" max="7682" width="14.28515625" customWidth="1"/>
    <col min="7683" max="7683" width="18.7109375" customWidth="1"/>
    <col min="7684" max="7684" width="14.140625" customWidth="1"/>
    <col min="7685" max="7685" width="15.42578125" customWidth="1"/>
    <col min="7937" max="7937" width="25.28515625" customWidth="1"/>
    <col min="7938" max="7938" width="14.28515625" customWidth="1"/>
    <col min="7939" max="7939" width="18.7109375" customWidth="1"/>
    <col min="7940" max="7940" width="14.140625" customWidth="1"/>
    <col min="7941" max="7941" width="15.42578125" customWidth="1"/>
    <col min="8193" max="8193" width="25.28515625" customWidth="1"/>
    <col min="8194" max="8194" width="14.28515625" customWidth="1"/>
    <col min="8195" max="8195" width="18.7109375" customWidth="1"/>
    <col min="8196" max="8196" width="14.140625" customWidth="1"/>
    <col min="8197" max="8197" width="15.42578125" customWidth="1"/>
    <col min="8449" max="8449" width="25.28515625" customWidth="1"/>
    <col min="8450" max="8450" width="14.28515625" customWidth="1"/>
    <col min="8451" max="8451" width="18.7109375" customWidth="1"/>
    <col min="8452" max="8452" width="14.140625" customWidth="1"/>
    <col min="8453" max="8453" width="15.42578125" customWidth="1"/>
    <col min="8705" max="8705" width="25.28515625" customWidth="1"/>
    <col min="8706" max="8706" width="14.28515625" customWidth="1"/>
    <col min="8707" max="8707" width="18.7109375" customWidth="1"/>
    <col min="8708" max="8708" width="14.140625" customWidth="1"/>
    <col min="8709" max="8709" width="15.42578125" customWidth="1"/>
    <col min="8961" max="8961" width="25.28515625" customWidth="1"/>
    <col min="8962" max="8962" width="14.28515625" customWidth="1"/>
    <col min="8963" max="8963" width="18.7109375" customWidth="1"/>
    <col min="8964" max="8964" width="14.140625" customWidth="1"/>
    <col min="8965" max="8965" width="15.42578125" customWidth="1"/>
    <col min="9217" max="9217" width="25.28515625" customWidth="1"/>
    <col min="9218" max="9218" width="14.28515625" customWidth="1"/>
    <col min="9219" max="9219" width="18.7109375" customWidth="1"/>
    <col min="9220" max="9220" width="14.140625" customWidth="1"/>
    <col min="9221" max="9221" width="15.42578125" customWidth="1"/>
    <col min="9473" max="9473" width="25.28515625" customWidth="1"/>
    <col min="9474" max="9474" width="14.28515625" customWidth="1"/>
    <col min="9475" max="9475" width="18.7109375" customWidth="1"/>
    <col min="9476" max="9476" width="14.140625" customWidth="1"/>
    <col min="9477" max="9477" width="15.42578125" customWidth="1"/>
    <col min="9729" max="9729" width="25.28515625" customWidth="1"/>
    <col min="9730" max="9730" width="14.28515625" customWidth="1"/>
    <col min="9731" max="9731" width="18.7109375" customWidth="1"/>
    <col min="9732" max="9732" width="14.140625" customWidth="1"/>
    <col min="9733" max="9733" width="15.42578125" customWidth="1"/>
    <col min="9985" max="9985" width="25.28515625" customWidth="1"/>
    <col min="9986" max="9986" width="14.28515625" customWidth="1"/>
    <col min="9987" max="9987" width="18.7109375" customWidth="1"/>
    <col min="9988" max="9988" width="14.140625" customWidth="1"/>
    <col min="9989" max="9989" width="15.42578125" customWidth="1"/>
    <col min="10241" max="10241" width="25.28515625" customWidth="1"/>
    <col min="10242" max="10242" width="14.28515625" customWidth="1"/>
    <col min="10243" max="10243" width="18.7109375" customWidth="1"/>
    <col min="10244" max="10244" width="14.140625" customWidth="1"/>
    <col min="10245" max="10245" width="15.42578125" customWidth="1"/>
    <col min="10497" max="10497" width="25.28515625" customWidth="1"/>
    <col min="10498" max="10498" width="14.28515625" customWidth="1"/>
    <col min="10499" max="10499" width="18.7109375" customWidth="1"/>
    <col min="10500" max="10500" width="14.140625" customWidth="1"/>
    <col min="10501" max="10501" width="15.42578125" customWidth="1"/>
    <col min="10753" max="10753" width="25.28515625" customWidth="1"/>
    <col min="10754" max="10754" width="14.28515625" customWidth="1"/>
    <col min="10755" max="10755" width="18.7109375" customWidth="1"/>
    <col min="10756" max="10756" width="14.140625" customWidth="1"/>
    <col min="10757" max="10757" width="15.42578125" customWidth="1"/>
    <col min="11009" max="11009" width="25.28515625" customWidth="1"/>
    <col min="11010" max="11010" width="14.28515625" customWidth="1"/>
    <col min="11011" max="11011" width="18.7109375" customWidth="1"/>
    <col min="11012" max="11012" width="14.140625" customWidth="1"/>
    <col min="11013" max="11013" width="15.42578125" customWidth="1"/>
    <col min="11265" max="11265" width="25.28515625" customWidth="1"/>
    <col min="11266" max="11266" width="14.28515625" customWidth="1"/>
    <col min="11267" max="11267" width="18.7109375" customWidth="1"/>
    <col min="11268" max="11268" width="14.140625" customWidth="1"/>
    <col min="11269" max="11269" width="15.42578125" customWidth="1"/>
    <col min="11521" max="11521" width="25.28515625" customWidth="1"/>
    <col min="11522" max="11522" width="14.28515625" customWidth="1"/>
    <col min="11523" max="11523" width="18.7109375" customWidth="1"/>
    <col min="11524" max="11524" width="14.140625" customWidth="1"/>
    <col min="11525" max="11525" width="15.42578125" customWidth="1"/>
    <col min="11777" max="11777" width="25.28515625" customWidth="1"/>
    <col min="11778" max="11778" width="14.28515625" customWidth="1"/>
    <col min="11779" max="11779" width="18.7109375" customWidth="1"/>
    <col min="11780" max="11780" width="14.140625" customWidth="1"/>
    <col min="11781" max="11781" width="15.42578125" customWidth="1"/>
    <col min="12033" max="12033" width="25.28515625" customWidth="1"/>
    <col min="12034" max="12034" width="14.28515625" customWidth="1"/>
    <col min="12035" max="12035" width="18.7109375" customWidth="1"/>
    <col min="12036" max="12036" width="14.140625" customWidth="1"/>
    <col min="12037" max="12037" width="15.42578125" customWidth="1"/>
    <col min="12289" max="12289" width="25.28515625" customWidth="1"/>
    <col min="12290" max="12290" width="14.28515625" customWidth="1"/>
    <col min="12291" max="12291" width="18.7109375" customWidth="1"/>
    <col min="12292" max="12292" width="14.140625" customWidth="1"/>
    <col min="12293" max="12293" width="15.42578125" customWidth="1"/>
    <col min="12545" max="12545" width="25.28515625" customWidth="1"/>
    <col min="12546" max="12546" width="14.28515625" customWidth="1"/>
    <col min="12547" max="12547" width="18.7109375" customWidth="1"/>
    <col min="12548" max="12548" width="14.140625" customWidth="1"/>
    <col min="12549" max="12549" width="15.42578125" customWidth="1"/>
    <col min="12801" max="12801" width="25.28515625" customWidth="1"/>
    <col min="12802" max="12802" width="14.28515625" customWidth="1"/>
    <col min="12803" max="12803" width="18.7109375" customWidth="1"/>
    <col min="12804" max="12804" width="14.140625" customWidth="1"/>
    <col min="12805" max="12805" width="15.42578125" customWidth="1"/>
    <col min="13057" max="13057" width="25.28515625" customWidth="1"/>
    <col min="13058" max="13058" width="14.28515625" customWidth="1"/>
    <col min="13059" max="13059" width="18.7109375" customWidth="1"/>
    <col min="13060" max="13060" width="14.140625" customWidth="1"/>
    <col min="13061" max="13061" width="15.42578125" customWidth="1"/>
    <col min="13313" max="13313" width="25.28515625" customWidth="1"/>
    <col min="13314" max="13314" width="14.28515625" customWidth="1"/>
    <col min="13315" max="13315" width="18.7109375" customWidth="1"/>
    <col min="13316" max="13316" width="14.140625" customWidth="1"/>
    <col min="13317" max="13317" width="15.42578125" customWidth="1"/>
    <col min="13569" max="13569" width="25.28515625" customWidth="1"/>
    <col min="13570" max="13570" width="14.28515625" customWidth="1"/>
    <col min="13571" max="13571" width="18.7109375" customWidth="1"/>
    <col min="13572" max="13572" width="14.140625" customWidth="1"/>
    <col min="13573" max="13573" width="15.42578125" customWidth="1"/>
    <col min="13825" max="13825" width="25.28515625" customWidth="1"/>
    <col min="13826" max="13826" width="14.28515625" customWidth="1"/>
    <col min="13827" max="13827" width="18.7109375" customWidth="1"/>
    <col min="13828" max="13828" width="14.140625" customWidth="1"/>
    <col min="13829" max="13829" width="15.42578125" customWidth="1"/>
    <col min="14081" max="14081" width="25.28515625" customWidth="1"/>
    <col min="14082" max="14082" width="14.28515625" customWidth="1"/>
    <col min="14083" max="14083" width="18.7109375" customWidth="1"/>
    <col min="14084" max="14084" width="14.140625" customWidth="1"/>
    <col min="14085" max="14085" width="15.42578125" customWidth="1"/>
    <col min="14337" max="14337" width="25.28515625" customWidth="1"/>
    <col min="14338" max="14338" width="14.28515625" customWidth="1"/>
    <col min="14339" max="14339" width="18.7109375" customWidth="1"/>
    <col min="14340" max="14340" width="14.140625" customWidth="1"/>
    <col min="14341" max="14341" width="15.42578125" customWidth="1"/>
    <col min="14593" max="14593" width="25.28515625" customWidth="1"/>
    <col min="14594" max="14594" width="14.28515625" customWidth="1"/>
    <col min="14595" max="14595" width="18.7109375" customWidth="1"/>
    <col min="14596" max="14596" width="14.140625" customWidth="1"/>
    <col min="14597" max="14597" width="15.42578125" customWidth="1"/>
    <col min="14849" max="14849" width="25.28515625" customWidth="1"/>
    <col min="14850" max="14850" width="14.28515625" customWidth="1"/>
    <col min="14851" max="14851" width="18.7109375" customWidth="1"/>
    <col min="14852" max="14852" width="14.140625" customWidth="1"/>
    <col min="14853" max="14853" width="15.42578125" customWidth="1"/>
    <col min="15105" max="15105" width="25.28515625" customWidth="1"/>
    <col min="15106" max="15106" width="14.28515625" customWidth="1"/>
    <col min="15107" max="15107" width="18.7109375" customWidth="1"/>
    <col min="15108" max="15108" width="14.140625" customWidth="1"/>
    <col min="15109" max="15109" width="15.42578125" customWidth="1"/>
    <col min="15361" max="15361" width="25.28515625" customWidth="1"/>
    <col min="15362" max="15362" width="14.28515625" customWidth="1"/>
    <col min="15363" max="15363" width="18.7109375" customWidth="1"/>
    <col min="15364" max="15364" width="14.140625" customWidth="1"/>
    <col min="15365" max="15365" width="15.42578125" customWidth="1"/>
    <col min="15617" max="15617" width="25.28515625" customWidth="1"/>
    <col min="15618" max="15618" width="14.28515625" customWidth="1"/>
    <col min="15619" max="15619" width="18.7109375" customWidth="1"/>
    <col min="15620" max="15620" width="14.140625" customWidth="1"/>
    <col min="15621" max="15621" width="15.42578125" customWidth="1"/>
    <col min="15873" max="15873" width="25.28515625" customWidth="1"/>
    <col min="15874" max="15874" width="14.28515625" customWidth="1"/>
    <col min="15875" max="15875" width="18.7109375" customWidth="1"/>
    <col min="15876" max="15876" width="14.140625" customWidth="1"/>
    <col min="15877" max="15877" width="15.42578125" customWidth="1"/>
    <col min="16129" max="16129" width="25.28515625" customWidth="1"/>
    <col min="16130" max="16130" width="14.28515625" customWidth="1"/>
    <col min="16131" max="16131" width="18.7109375" customWidth="1"/>
    <col min="16132" max="16132" width="14.140625" customWidth="1"/>
    <col min="16133" max="16133" width="15.42578125" customWidth="1"/>
  </cols>
  <sheetData>
    <row r="1" spans="1:7" ht="18" x14ac:dyDescent="0.35">
      <c r="A1" s="340" t="str">
        <f>'[28]MG COVER PAGE'!A1</f>
        <v>Name of Distribution Licensee: M G V C L</v>
      </c>
      <c r="B1" s="340"/>
      <c r="C1" s="340"/>
      <c r="D1" s="340"/>
      <c r="E1" s="340"/>
    </row>
    <row r="2" spans="1:7" ht="18" x14ac:dyDescent="0.35">
      <c r="A2" s="340" t="str">
        <f>'[28]MG COVER PAGE'!A2</f>
        <v>Quarter :   Q-II  (July-August-Sep- 2023)</v>
      </c>
      <c r="B2" s="340"/>
      <c r="C2" s="340"/>
      <c r="D2" s="340"/>
      <c r="E2" s="340"/>
    </row>
    <row r="3" spans="1:7" ht="18" x14ac:dyDescent="0.35">
      <c r="A3" s="340" t="str">
        <f>'[28]MG COVER PAGE'!A3</f>
        <v>Year: 2023-24</v>
      </c>
      <c r="B3" s="340"/>
      <c r="C3" s="340"/>
      <c r="D3" s="340"/>
      <c r="E3" s="340"/>
    </row>
    <row r="4" spans="1:7" ht="18" x14ac:dyDescent="0.35">
      <c r="A4" s="251" t="s">
        <v>475</v>
      </c>
      <c r="B4" s="157"/>
      <c r="C4" s="157"/>
      <c r="D4" s="157"/>
      <c r="E4" s="157"/>
    </row>
    <row r="5" spans="1:7" ht="22.5" customHeight="1" thickBot="1" x14ac:dyDescent="0.4">
      <c r="A5" s="361" t="s">
        <v>476</v>
      </c>
      <c r="B5" s="361"/>
      <c r="C5" s="361"/>
      <c r="D5" s="361"/>
      <c r="E5" s="361"/>
    </row>
    <row r="6" spans="1:7" ht="18" x14ac:dyDescent="0.35">
      <c r="A6" s="252">
        <v>-1</v>
      </c>
      <c r="B6" s="253">
        <v>-2</v>
      </c>
      <c r="C6" s="253">
        <v>-3</v>
      </c>
      <c r="D6" s="253">
        <v>-4</v>
      </c>
      <c r="E6" s="254">
        <v>-5</v>
      </c>
    </row>
    <row r="7" spans="1:7" ht="36" x14ac:dyDescent="0.35">
      <c r="A7" s="362" t="s">
        <v>477</v>
      </c>
      <c r="B7" s="364" t="s">
        <v>478</v>
      </c>
      <c r="C7" s="364" t="s">
        <v>479</v>
      </c>
      <c r="D7" s="364" t="s">
        <v>463</v>
      </c>
      <c r="E7" s="255" t="s">
        <v>480</v>
      </c>
    </row>
    <row r="8" spans="1:7" ht="68.25" customHeight="1" thickBot="1" x14ac:dyDescent="0.4">
      <c r="A8" s="363"/>
      <c r="B8" s="365"/>
      <c r="C8" s="365"/>
      <c r="D8" s="365"/>
      <c r="E8" s="256" t="s">
        <v>481</v>
      </c>
    </row>
    <row r="9" spans="1:7" ht="35.1" customHeight="1" x14ac:dyDescent="0.25">
      <c r="A9" s="257" t="s">
        <v>482</v>
      </c>
      <c r="B9" s="257">
        <v>56</v>
      </c>
      <c r="C9" s="257" t="s">
        <v>483</v>
      </c>
      <c r="D9" s="257">
        <v>0</v>
      </c>
      <c r="E9" s="258">
        <f>D9*100/B9</f>
        <v>0</v>
      </c>
      <c r="F9" s="259"/>
      <c r="G9" s="259"/>
    </row>
    <row r="10" spans="1:7" ht="35.1" customHeight="1" x14ac:dyDescent="0.25">
      <c r="A10" s="260" t="s">
        <v>484</v>
      </c>
      <c r="B10" s="260">
        <v>24</v>
      </c>
      <c r="C10" s="260" t="s">
        <v>485</v>
      </c>
      <c r="D10" s="260">
        <v>0</v>
      </c>
      <c r="E10" s="260">
        <v>0</v>
      </c>
    </row>
    <row r="11" spans="1:7" ht="35.1" customHeight="1" x14ac:dyDescent="0.25">
      <c r="A11" s="260" t="s">
        <v>486</v>
      </c>
      <c r="B11" s="260">
        <v>1</v>
      </c>
      <c r="C11" s="260" t="s">
        <v>487</v>
      </c>
      <c r="D11" s="260">
        <v>0</v>
      </c>
      <c r="E11" s="260">
        <v>0</v>
      </c>
    </row>
  </sheetData>
  <mergeCells count="8">
    <mergeCell ref="A1:E1"/>
    <mergeCell ref="A2:E2"/>
    <mergeCell ref="A3:E3"/>
    <mergeCell ref="A5:E5"/>
    <mergeCell ref="A7:A8"/>
    <mergeCell ref="B7:B8"/>
    <mergeCell ref="C7:C8"/>
    <mergeCell ref="D7:D8"/>
  </mergeCells>
  <printOptions horizontalCentered="1" verticalCentered="1"/>
  <pageMargins left="0.45" right="0.45" top="0.5" bottom="0.5" header="0.3" footer="0.3"/>
  <pageSetup paperSize="9"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topLeftCell="A7" workbookViewId="0">
      <selection activeCell="I13" sqref="I13"/>
    </sheetView>
  </sheetViews>
  <sheetFormatPr defaultRowHeight="15" x14ac:dyDescent="0.25"/>
  <cols>
    <col min="1" max="1" width="6.5703125" customWidth="1"/>
    <col min="2" max="2" width="18.28515625" customWidth="1"/>
    <col min="3" max="3" width="12.140625" customWidth="1"/>
    <col min="4" max="4" width="13.5703125" customWidth="1"/>
    <col min="5" max="5" width="15.85546875" customWidth="1"/>
    <col min="6" max="6" width="14.28515625" customWidth="1"/>
    <col min="257" max="257" width="6.5703125" customWidth="1"/>
    <col min="258" max="258" width="18.28515625" customWidth="1"/>
    <col min="259" max="259" width="12.140625" customWidth="1"/>
    <col min="260" max="260" width="13.5703125" customWidth="1"/>
    <col min="261" max="261" width="15.85546875" customWidth="1"/>
    <col min="262" max="262" width="14.28515625" customWidth="1"/>
    <col min="513" max="513" width="6.5703125" customWidth="1"/>
    <col min="514" max="514" width="18.28515625" customWidth="1"/>
    <col min="515" max="515" width="12.140625" customWidth="1"/>
    <col min="516" max="516" width="13.5703125" customWidth="1"/>
    <col min="517" max="517" width="15.85546875" customWidth="1"/>
    <col min="518" max="518" width="14.28515625" customWidth="1"/>
    <col min="769" max="769" width="6.5703125" customWidth="1"/>
    <col min="770" max="770" width="18.28515625" customWidth="1"/>
    <col min="771" max="771" width="12.140625" customWidth="1"/>
    <col min="772" max="772" width="13.5703125" customWidth="1"/>
    <col min="773" max="773" width="15.85546875" customWidth="1"/>
    <col min="774" max="774" width="14.28515625" customWidth="1"/>
    <col min="1025" max="1025" width="6.5703125" customWidth="1"/>
    <col min="1026" max="1026" width="18.28515625" customWidth="1"/>
    <col min="1027" max="1027" width="12.140625" customWidth="1"/>
    <col min="1028" max="1028" width="13.5703125" customWidth="1"/>
    <col min="1029" max="1029" width="15.85546875" customWidth="1"/>
    <col min="1030" max="1030" width="14.28515625" customWidth="1"/>
    <col min="1281" max="1281" width="6.5703125" customWidth="1"/>
    <col min="1282" max="1282" width="18.28515625" customWidth="1"/>
    <col min="1283" max="1283" width="12.140625" customWidth="1"/>
    <col min="1284" max="1284" width="13.5703125" customWidth="1"/>
    <col min="1285" max="1285" width="15.85546875" customWidth="1"/>
    <col min="1286" max="1286" width="14.28515625" customWidth="1"/>
    <col min="1537" max="1537" width="6.5703125" customWidth="1"/>
    <col min="1538" max="1538" width="18.28515625" customWidth="1"/>
    <col min="1539" max="1539" width="12.140625" customWidth="1"/>
    <col min="1540" max="1540" width="13.5703125" customWidth="1"/>
    <col min="1541" max="1541" width="15.85546875" customWidth="1"/>
    <col min="1542" max="1542" width="14.28515625" customWidth="1"/>
    <col min="1793" max="1793" width="6.5703125" customWidth="1"/>
    <col min="1794" max="1794" width="18.28515625" customWidth="1"/>
    <col min="1795" max="1795" width="12.140625" customWidth="1"/>
    <col min="1796" max="1796" width="13.5703125" customWidth="1"/>
    <col min="1797" max="1797" width="15.85546875" customWidth="1"/>
    <col min="1798" max="1798" width="14.28515625" customWidth="1"/>
    <col min="2049" max="2049" width="6.5703125" customWidth="1"/>
    <col min="2050" max="2050" width="18.28515625" customWidth="1"/>
    <col min="2051" max="2051" width="12.140625" customWidth="1"/>
    <col min="2052" max="2052" width="13.5703125" customWidth="1"/>
    <col min="2053" max="2053" width="15.85546875" customWidth="1"/>
    <col min="2054" max="2054" width="14.28515625" customWidth="1"/>
    <col min="2305" max="2305" width="6.5703125" customWidth="1"/>
    <col min="2306" max="2306" width="18.28515625" customWidth="1"/>
    <col min="2307" max="2307" width="12.140625" customWidth="1"/>
    <col min="2308" max="2308" width="13.5703125" customWidth="1"/>
    <col min="2309" max="2309" width="15.85546875" customWidth="1"/>
    <col min="2310" max="2310" width="14.28515625" customWidth="1"/>
    <col min="2561" max="2561" width="6.5703125" customWidth="1"/>
    <col min="2562" max="2562" width="18.28515625" customWidth="1"/>
    <col min="2563" max="2563" width="12.140625" customWidth="1"/>
    <col min="2564" max="2564" width="13.5703125" customWidth="1"/>
    <col min="2565" max="2565" width="15.85546875" customWidth="1"/>
    <col min="2566" max="2566" width="14.28515625" customWidth="1"/>
    <col min="2817" max="2817" width="6.5703125" customWidth="1"/>
    <col min="2818" max="2818" width="18.28515625" customWidth="1"/>
    <col min="2819" max="2819" width="12.140625" customWidth="1"/>
    <col min="2820" max="2820" width="13.5703125" customWidth="1"/>
    <col min="2821" max="2821" width="15.85546875" customWidth="1"/>
    <col min="2822" max="2822" width="14.28515625" customWidth="1"/>
    <col min="3073" max="3073" width="6.5703125" customWidth="1"/>
    <col min="3074" max="3074" width="18.28515625" customWidth="1"/>
    <col min="3075" max="3075" width="12.140625" customWidth="1"/>
    <col min="3076" max="3076" width="13.5703125" customWidth="1"/>
    <col min="3077" max="3077" width="15.85546875" customWidth="1"/>
    <col min="3078" max="3078" width="14.28515625" customWidth="1"/>
    <col min="3329" max="3329" width="6.5703125" customWidth="1"/>
    <col min="3330" max="3330" width="18.28515625" customWidth="1"/>
    <col min="3331" max="3331" width="12.140625" customWidth="1"/>
    <col min="3332" max="3332" width="13.5703125" customWidth="1"/>
    <col min="3333" max="3333" width="15.85546875" customWidth="1"/>
    <col min="3334" max="3334" width="14.28515625" customWidth="1"/>
    <col min="3585" max="3585" width="6.5703125" customWidth="1"/>
    <col min="3586" max="3586" width="18.28515625" customWidth="1"/>
    <col min="3587" max="3587" width="12.140625" customWidth="1"/>
    <col min="3588" max="3588" width="13.5703125" customWidth="1"/>
    <col min="3589" max="3589" width="15.85546875" customWidth="1"/>
    <col min="3590" max="3590" width="14.28515625" customWidth="1"/>
    <col min="3841" max="3841" width="6.5703125" customWidth="1"/>
    <col min="3842" max="3842" width="18.28515625" customWidth="1"/>
    <col min="3843" max="3843" width="12.140625" customWidth="1"/>
    <col min="3844" max="3844" width="13.5703125" customWidth="1"/>
    <col min="3845" max="3845" width="15.85546875" customWidth="1"/>
    <col min="3846" max="3846" width="14.28515625" customWidth="1"/>
    <col min="4097" max="4097" width="6.5703125" customWidth="1"/>
    <col min="4098" max="4098" width="18.28515625" customWidth="1"/>
    <col min="4099" max="4099" width="12.140625" customWidth="1"/>
    <col min="4100" max="4100" width="13.5703125" customWidth="1"/>
    <col min="4101" max="4101" width="15.85546875" customWidth="1"/>
    <col min="4102" max="4102" width="14.28515625" customWidth="1"/>
    <col min="4353" max="4353" width="6.5703125" customWidth="1"/>
    <col min="4354" max="4354" width="18.28515625" customWidth="1"/>
    <col min="4355" max="4355" width="12.140625" customWidth="1"/>
    <col min="4356" max="4356" width="13.5703125" customWidth="1"/>
    <col min="4357" max="4357" width="15.85546875" customWidth="1"/>
    <col min="4358" max="4358" width="14.28515625" customWidth="1"/>
    <col min="4609" max="4609" width="6.5703125" customWidth="1"/>
    <col min="4610" max="4610" width="18.28515625" customWidth="1"/>
    <col min="4611" max="4611" width="12.140625" customWidth="1"/>
    <col min="4612" max="4612" width="13.5703125" customWidth="1"/>
    <col min="4613" max="4613" width="15.85546875" customWidth="1"/>
    <col min="4614" max="4614" width="14.28515625" customWidth="1"/>
    <col min="4865" max="4865" width="6.5703125" customWidth="1"/>
    <col min="4866" max="4866" width="18.28515625" customWidth="1"/>
    <col min="4867" max="4867" width="12.140625" customWidth="1"/>
    <col min="4868" max="4868" width="13.5703125" customWidth="1"/>
    <col min="4869" max="4869" width="15.85546875" customWidth="1"/>
    <col min="4870" max="4870" width="14.28515625" customWidth="1"/>
    <col min="5121" max="5121" width="6.5703125" customWidth="1"/>
    <col min="5122" max="5122" width="18.28515625" customWidth="1"/>
    <col min="5123" max="5123" width="12.140625" customWidth="1"/>
    <col min="5124" max="5124" width="13.5703125" customWidth="1"/>
    <col min="5125" max="5125" width="15.85546875" customWidth="1"/>
    <col min="5126" max="5126" width="14.28515625" customWidth="1"/>
    <col min="5377" max="5377" width="6.5703125" customWidth="1"/>
    <col min="5378" max="5378" width="18.28515625" customWidth="1"/>
    <col min="5379" max="5379" width="12.140625" customWidth="1"/>
    <col min="5380" max="5380" width="13.5703125" customWidth="1"/>
    <col min="5381" max="5381" width="15.85546875" customWidth="1"/>
    <col min="5382" max="5382" width="14.28515625" customWidth="1"/>
    <col min="5633" max="5633" width="6.5703125" customWidth="1"/>
    <col min="5634" max="5634" width="18.28515625" customWidth="1"/>
    <col min="5635" max="5635" width="12.140625" customWidth="1"/>
    <col min="5636" max="5636" width="13.5703125" customWidth="1"/>
    <col min="5637" max="5637" width="15.85546875" customWidth="1"/>
    <col min="5638" max="5638" width="14.28515625" customWidth="1"/>
    <col min="5889" max="5889" width="6.5703125" customWidth="1"/>
    <col min="5890" max="5890" width="18.28515625" customWidth="1"/>
    <col min="5891" max="5891" width="12.140625" customWidth="1"/>
    <col min="5892" max="5892" width="13.5703125" customWidth="1"/>
    <col min="5893" max="5893" width="15.85546875" customWidth="1"/>
    <col min="5894" max="5894" width="14.28515625" customWidth="1"/>
    <col min="6145" max="6145" width="6.5703125" customWidth="1"/>
    <col min="6146" max="6146" width="18.28515625" customWidth="1"/>
    <col min="6147" max="6147" width="12.140625" customWidth="1"/>
    <col min="6148" max="6148" width="13.5703125" customWidth="1"/>
    <col min="6149" max="6149" width="15.85546875" customWidth="1"/>
    <col min="6150" max="6150" width="14.28515625" customWidth="1"/>
    <col min="6401" max="6401" width="6.5703125" customWidth="1"/>
    <col min="6402" max="6402" width="18.28515625" customWidth="1"/>
    <col min="6403" max="6403" width="12.140625" customWidth="1"/>
    <col min="6404" max="6404" width="13.5703125" customWidth="1"/>
    <col min="6405" max="6405" width="15.85546875" customWidth="1"/>
    <col min="6406" max="6406" width="14.28515625" customWidth="1"/>
    <col min="6657" max="6657" width="6.5703125" customWidth="1"/>
    <col min="6658" max="6658" width="18.28515625" customWidth="1"/>
    <col min="6659" max="6659" width="12.140625" customWidth="1"/>
    <col min="6660" max="6660" width="13.5703125" customWidth="1"/>
    <col min="6661" max="6661" width="15.85546875" customWidth="1"/>
    <col min="6662" max="6662" width="14.28515625" customWidth="1"/>
    <col min="6913" max="6913" width="6.5703125" customWidth="1"/>
    <col min="6914" max="6914" width="18.28515625" customWidth="1"/>
    <col min="6915" max="6915" width="12.140625" customWidth="1"/>
    <col min="6916" max="6916" width="13.5703125" customWidth="1"/>
    <col min="6917" max="6917" width="15.85546875" customWidth="1"/>
    <col min="6918" max="6918" width="14.28515625" customWidth="1"/>
    <col min="7169" max="7169" width="6.5703125" customWidth="1"/>
    <col min="7170" max="7170" width="18.28515625" customWidth="1"/>
    <col min="7171" max="7171" width="12.140625" customWidth="1"/>
    <col min="7172" max="7172" width="13.5703125" customWidth="1"/>
    <col min="7173" max="7173" width="15.85546875" customWidth="1"/>
    <col min="7174" max="7174" width="14.28515625" customWidth="1"/>
    <col min="7425" max="7425" width="6.5703125" customWidth="1"/>
    <col min="7426" max="7426" width="18.28515625" customWidth="1"/>
    <col min="7427" max="7427" width="12.140625" customWidth="1"/>
    <col min="7428" max="7428" width="13.5703125" customWidth="1"/>
    <col min="7429" max="7429" width="15.85546875" customWidth="1"/>
    <col min="7430" max="7430" width="14.28515625" customWidth="1"/>
    <col min="7681" max="7681" width="6.5703125" customWidth="1"/>
    <col min="7682" max="7682" width="18.28515625" customWidth="1"/>
    <col min="7683" max="7683" width="12.140625" customWidth="1"/>
    <col min="7684" max="7684" width="13.5703125" customWidth="1"/>
    <col min="7685" max="7685" width="15.85546875" customWidth="1"/>
    <col min="7686" max="7686" width="14.28515625" customWidth="1"/>
    <col min="7937" max="7937" width="6.5703125" customWidth="1"/>
    <col min="7938" max="7938" width="18.28515625" customWidth="1"/>
    <col min="7939" max="7939" width="12.140625" customWidth="1"/>
    <col min="7940" max="7940" width="13.5703125" customWidth="1"/>
    <col min="7941" max="7941" width="15.85546875" customWidth="1"/>
    <col min="7942" max="7942" width="14.28515625" customWidth="1"/>
    <col min="8193" max="8193" width="6.5703125" customWidth="1"/>
    <col min="8194" max="8194" width="18.28515625" customWidth="1"/>
    <col min="8195" max="8195" width="12.140625" customWidth="1"/>
    <col min="8196" max="8196" width="13.5703125" customWidth="1"/>
    <col min="8197" max="8197" width="15.85546875" customWidth="1"/>
    <col min="8198" max="8198" width="14.28515625" customWidth="1"/>
    <col min="8449" max="8449" width="6.5703125" customWidth="1"/>
    <col min="8450" max="8450" width="18.28515625" customWidth="1"/>
    <col min="8451" max="8451" width="12.140625" customWidth="1"/>
    <col min="8452" max="8452" width="13.5703125" customWidth="1"/>
    <col min="8453" max="8453" width="15.85546875" customWidth="1"/>
    <col min="8454" max="8454" width="14.28515625" customWidth="1"/>
    <col min="8705" max="8705" width="6.5703125" customWidth="1"/>
    <col min="8706" max="8706" width="18.28515625" customWidth="1"/>
    <col min="8707" max="8707" width="12.140625" customWidth="1"/>
    <col min="8708" max="8708" width="13.5703125" customWidth="1"/>
    <col min="8709" max="8709" width="15.85546875" customWidth="1"/>
    <col min="8710" max="8710" width="14.28515625" customWidth="1"/>
    <col min="8961" max="8961" width="6.5703125" customWidth="1"/>
    <col min="8962" max="8962" width="18.28515625" customWidth="1"/>
    <col min="8963" max="8963" width="12.140625" customWidth="1"/>
    <col min="8964" max="8964" width="13.5703125" customWidth="1"/>
    <col min="8965" max="8965" width="15.85546875" customWidth="1"/>
    <col min="8966" max="8966" width="14.28515625" customWidth="1"/>
    <col min="9217" max="9217" width="6.5703125" customWidth="1"/>
    <col min="9218" max="9218" width="18.28515625" customWidth="1"/>
    <col min="9219" max="9219" width="12.140625" customWidth="1"/>
    <col min="9220" max="9220" width="13.5703125" customWidth="1"/>
    <col min="9221" max="9221" width="15.85546875" customWidth="1"/>
    <col min="9222" max="9222" width="14.28515625" customWidth="1"/>
    <col min="9473" max="9473" width="6.5703125" customWidth="1"/>
    <col min="9474" max="9474" width="18.28515625" customWidth="1"/>
    <col min="9475" max="9475" width="12.140625" customWidth="1"/>
    <col min="9476" max="9476" width="13.5703125" customWidth="1"/>
    <col min="9477" max="9477" width="15.85546875" customWidth="1"/>
    <col min="9478" max="9478" width="14.28515625" customWidth="1"/>
    <col min="9729" max="9729" width="6.5703125" customWidth="1"/>
    <col min="9730" max="9730" width="18.28515625" customWidth="1"/>
    <col min="9731" max="9731" width="12.140625" customWidth="1"/>
    <col min="9732" max="9732" width="13.5703125" customWidth="1"/>
    <col min="9733" max="9733" width="15.85546875" customWidth="1"/>
    <col min="9734" max="9734" width="14.28515625" customWidth="1"/>
    <col min="9985" max="9985" width="6.5703125" customWidth="1"/>
    <col min="9986" max="9986" width="18.28515625" customWidth="1"/>
    <col min="9987" max="9987" width="12.140625" customWidth="1"/>
    <col min="9988" max="9988" width="13.5703125" customWidth="1"/>
    <col min="9989" max="9989" width="15.85546875" customWidth="1"/>
    <col min="9990" max="9990" width="14.28515625" customWidth="1"/>
    <col min="10241" max="10241" width="6.5703125" customWidth="1"/>
    <col min="10242" max="10242" width="18.28515625" customWidth="1"/>
    <col min="10243" max="10243" width="12.140625" customWidth="1"/>
    <col min="10244" max="10244" width="13.5703125" customWidth="1"/>
    <col min="10245" max="10245" width="15.85546875" customWidth="1"/>
    <col min="10246" max="10246" width="14.28515625" customWidth="1"/>
    <col min="10497" max="10497" width="6.5703125" customWidth="1"/>
    <col min="10498" max="10498" width="18.28515625" customWidth="1"/>
    <col min="10499" max="10499" width="12.140625" customWidth="1"/>
    <col min="10500" max="10500" width="13.5703125" customWidth="1"/>
    <col min="10501" max="10501" width="15.85546875" customWidth="1"/>
    <col min="10502" max="10502" width="14.28515625" customWidth="1"/>
    <col min="10753" max="10753" width="6.5703125" customWidth="1"/>
    <col min="10754" max="10754" width="18.28515625" customWidth="1"/>
    <col min="10755" max="10755" width="12.140625" customWidth="1"/>
    <col min="10756" max="10756" width="13.5703125" customWidth="1"/>
    <col min="10757" max="10757" width="15.85546875" customWidth="1"/>
    <col min="10758" max="10758" width="14.28515625" customWidth="1"/>
    <col min="11009" max="11009" width="6.5703125" customWidth="1"/>
    <col min="11010" max="11010" width="18.28515625" customWidth="1"/>
    <col min="11011" max="11011" width="12.140625" customWidth="1"/>
    <col min="11012" max="11012" width="13.5703125" customWidth="1"/>
    <col min="11013" max="11013" width="15.85546875" customWidth="1"/>
    <col min="11014" max="11014" width="14.28515625" customWidth="1"/>
    <col min="11265" max="11265" width="6.5703125" customWidth="1"/>
    <col min="11266" max="11266" width="18.28515625" customWidth="1"/>
    <col min="11267" max="11267" width="12.140625" customWidth="1"/>
    <col min="11268" max="11268" width="13.5703125" customWidth="1"/>
    <col min="11269" max="11269" width="15.85546875" customWidth="1"/>
    <col min="11270" max="11270" width="14.28515625" customWidth="1"/>
    <col min="11521" max="11521" width="6.5703125" customWidth="1"/>
    <col min="11522" max="11522" width="18.28515625" customWidth="1"/>
    <col min="11523" max="11523" width="12.140625" customWidth="1"/>
    <col min="11524" max="11524" width="13.5703125" customWidth="1"/>
    <col min="11525" max="11525" width="15.85546875" customWidth="1"/>
    <col min="11526" max="11526" width="14.28515625" customWidth="1"/>
    <col min="11777" max="11777" width="6.5703125" customWidth="1"/>
    <col min="11778" max="11778" width="18.28515625" customWidth="1"/>
    <col min="11779" max="11779" width="12.140625" customWidth="1"/>
    <col min="11780" max="11780" width="13.5703125" customWidth="1"/>
    <col min="11781" max="11781" width="15.85546875" customWidth="1"/>
    <col min="11782" max="11782" width="14.28515625" customWidth="1"/>
    <col min="12033" max="12033" width="6.5703125" customWidth="1"/>
    <col min="12034" max="12034" width="18.28515625" customWidth="1"/>
    <col min="12035" max="12035" width="12.140625" customWidth="1"/>
    <col min="12036" max="12036" width="13.5703125" customWidth="1"/>
    <col min="12037" max="12037" width="15.85546875" customWidth="1"/>
    <col min="12038" max="12038" width="14.28515625" customWidth="1"/>
    <col min="12289" max="12289" width="6.5703125" customWidth="1"/>
    <col min="12290" max="12290" width="18.28515625" customWidth="1"/>
    <col min="12291" max="12291" width="12.140625" customWidth="1"/>
    <col min="12292" max="12292" width="13.5703125" customWidth="1"/>
    <col min="12293" max="12293" width="15.85546875" customWidth="1"/>
    <col min="12294" max="12294" width="14.28515625" customWidth="1"/>
    <col min="12545" max="12545" width="6.5703125" customWidth="1"/>
    <col min="12546" max="12546" width="18.28515625" customWidth="1"/>
    <col min="12547" max="12547" width="12.140625" customWidth="1"/>
    <col min="12548" max="12548" width="13.5703125" customWidth="1"/>
    <col min="12549" max="12549" width="15.85546875" customWidth="1"/>
    <col min="12550" max="12550" width="14.28515625" customWidth="1"/>
    <col min="12801" max="12801" width="6.5703125" customWidth="1"/>
    <col min="12802" max="12802" width="18.28515625" customWidth="1"/>
    <col min="12803" max="12803" width="12.140625" customWidth="1"/>
    <col min="12804" max="12804" width="13.5703125" customWidth="1"/>
    <col min="12805" max="12805" width="15.85546875" customWidth="1"/>
    <col min="12806" max="12806" width="14.28515625" customWidth="1"/>
    <col min="13057" max="13057" width="6.5703125" customWidth="1"/>
    <col min="13058" max="13058" width="18.28515625" customWidth="1"/>
    <col min="13059" max="13059" width="12.140625" customWidth="1"/>
    <col min="13060" max="13060" width="13.5703125" customWidth="1"/>
    <col min="13061" max="13061" width="15.85546875" customWidth="1"/>
    <col min="13062" max="13062" width="14.28515625" customWidth="1"/>
    <col min="13313" max="13313" width="6.5703125" customWidth="1"/>
    <col min="13314" max="13314" width="18.28515625" customWidth="1"/>
    <col min="13315" max="13315" width="12.140625" customWidth="1"/>
    <col min="13316" max="13316" width="13.5703125" customWidth="1"/>
    <col min="13317" max="13317" width="15.85546875" customWidth="1"/>
    <col min="13318" max="13318" width="14.28515625" customWidth="1"/>
    <col min="13569" max="13569" width="6.5703125" customWidth="1"/>
    <col min="13570" max="13570" width="18.28515625" customWidth="1"/>
    <col min="13571" max="13571" width="12.140625" customWidth="1"/>
    <col min="13572" max="13572" width="13.5703125" customWidth="1"/>
    <col min="13573" max="13573" width="15.85546875" customWidth="1"/>
    <col min="13574" max="13574" width="14.28515625" customWidth="1"/>
    <col min="13825" max="13825" width="6.5703125" customWidth="1"/>
    <col min="13826" max="13826" width="18.28515625" customWidth="1"/>
    <col min="13827" max="13827" width="12.140625" customWidth="1"/>
    <col min="13828" max="13828" width="13.5703125" customWidth="1"/>
    <col min="13829" max="13829" width="15.85546875" customWidth="1"/>
    <col min="13830" max="13830" width="14.28515625" customWidth="1"/>
    <col min="14081" max="14081" width="6.5703125" customWidth="1"/>
    <col min="14082" max="14082" width="18.28515625" customWidth="1"/>
    <col min="14083" max="14083" width="12.140625" customWidth="1"/>
    <col min="14084" max="14084" width="13.5703125" customWidth="1"/>
    <col min="14085" max="14085" width="15.85546875" customWidth="1"/>
    <col min="14086" max="14086" width="14.28515625" customWidth="1"/>
    <col min="14337" max="14337" width="6.5703125" customWidth="1"/>
    <col min="14338" max="14338" width="18.28515625" customWidth="1"/>
    <col min="14339" max="14339" width="12.140625" customWidth="1"/>
    <col min="14340" max="14340" width="13.5703125" customWidth="1"/>
    <col min="14341" max="14341" width="15.85546875" customWidth="1"/>
    <col min="14342" max="14342" width="14.28515625" customWidth="1"/>
    <col min="14593" max="14593" width="6.5703125" customWidth="1"/>
    <col min="14594" max="14594" width="18.28515625" customWidth="1"/>
    <col min="14595" max="14595" width="12.140625" customWidth="1"/>
    <col min="14596" max="14596" width="13.5703125" customWidth="1"/>
    <col min="14597" max="14597" width="15.85546875" customWidth="1"/>
    <col min="14598" max="14598" width="14.28515625" customWidth="1"/>
    <col min="14849" max="14849" width="6.5703125" customWidth="1"/>
    <col min="14850" max="14850" width="18.28515625" customWidth="1"/>
    <col min="14851" max="14851" width="12.140625" customWidth="1"/>
    <col min="14852" max="14852" width="13.5703125" customWidth="1"/>
    <col min="14853" max="14853" width="15.85546875" customWidth="1"/>
    <col min="14854" max="14854" width="14.28515625" customWidth="1"/>
    <col min="15105" max="15105" width="6.5703125" customWidth="1"/>
    <col min="15106" max="15106" width="18.28515625" customWidth="1"/>
    <col min="15107" max="15107" width="12.140625" customWidth="1"/>
    <col min="15108" max="15108" width="13.5703125" customWidth="1"/>
    <col min="15109" max="15109" width="15.85546875" customWidth="1"/>
    <col min="15110" max="15110" width="14.28515625" customWidth="1"/>
    <col min="15361" max="15361" width="6.5703125" customWidth="1"/>
    <col min="15362" max="15362" width="18.28515625" customWidth="1"/>
    <col min="15363" max="15363" width="12.140625" customWidth="1"/>
    <col min="15364" max="15364" width="13.5703125" customWidth="1"/>
    <col min="15365" max="15365" width="15.85546875" customWidth="1"/>
    <col min="15366" max="15366" width="14.28515625" customWidth="1"/>
    <col min="15617" max="15617" width="6.5703125" customWidth="1"/>
    <col min="15618" max="15618" width="18.28515625" customWidth="1"/>
    <col min="15619" max="15619" width="12.140625" customWidth="1"/>
    <col min="15620" max="15620" width="13.5703125" customWidth="1"/>
    <col min="15621" max="15621" width="15.85546875" customWidth="1"/>
    <col min="15622" max="15622" width="14.28515625" customWidth="1"/>
    <col min="15873" max="15873" width="6.5703125" customWidth="1"/>
    <col min="15874" max="15874" width="18.28515625" customWidth="1"/>
    <col min="15875" max="15875" width="12.140625" customWidth="1"/>
    <col min="15876" max="15876" width="13.5703125" customWidth="1"/>
    <col min="15877" max="15877" width="15.85546875" customWidth="1"/>
    <col min="15878" max="15878" width="14.28515625" customWidth="1"/>
    <col min="16129" max="16129" width="6.5703125" customWidth="1"/>
    <col min="16130" max="16130" width="18.28515625" customWidth="1"/>
    <col min="16131" max="16131" width="12.140625" customWidth="1"/>
    <col min="16132" max="16132" width="13.5703125" customWidth="1"/>
    <col min="16133" max="16133" width="15.85546875" customWidth="1"/>
    <col min="16134" max="16134" width="14.28515625" customWidth="1"/>
  </cols>
  <sheetData>
    <row r="1" spans="1:13" ht="18" x14ac:dyDescent="0.35">
      <c r="A1" s="340" t="str">
        <f>'[28]MG COVER PAGE'!A1</f>
        <v>Name of Distribution Licensee: M G V C L</v>
      </c>
      <c r="B1" s="340"/>
      <c r="C1" s="340"/>
      <c r="D1" s="340"/>
      <c r="E1" s="340"/>
    </row>
    <row r="2" spans="1:13" ht="18" x14ac:dyDescent="0.35">
      <c r="A2" s="340" t="str">
        <f>'[28]MG COVER PAGE'!A2</f>
        <v>Quarter :   Q-II  (July-August-Sep- 2023)</v>
      </c>
      <c r="B2" s="340"/>
      <c r="C2" s="340"/>
      <c r="D2" s="340"/>
      <c r="E2" s="340"/>
    </row>
    <row r="3" spans="1:13" ht="18" x14ac:dyDescent="0.35">
      <c r="A3" s="340" t="str">
        <f>'[28]MG COVER PAGE'!A3</f>
        <v>Year: 2023-24</v>
      </c>
      <c r="B3" s="340"/>
      <c r="C3" s="340"/>
      <c r="D3" s="340"/>
      <c r="E3" s="340"/>
    </row>
    <row r="4" spans="1:13" ht="18" x14ac:dyDescent="0.35">
      <c r="A4" s="261" t="s">
        <v>488</v>
      </c>
      <c r="B4" s="237"/>
      <c r="C4" s="237"/>
      <c r="D4" s="237"/>
      <c r="E4" s="237"/>
      <c r="F4" s="237"/>
      <c r="G4" s="237"/>
      <c r="H4" s="237"/>
      <c r="I4" s="237"/>
      <c r="J4" s="237"/>
      <c r="K4" s="237"/>
      <c r="L4" s="237"/>
      <c r="M4" s="237"/>
    </row>
    <row r="5" spans="1:13" ht="18.75" thickBot="1" x14ac:dyDescent="0.4">
      <c r="A5" s="367" t="s">
        <v>489</v>
      </c>
      <c r="B5" s="367"/>
      <c r="C5" s="367"/>
      <c r="D5" s="367"/>
      <c r="E5" s="367"/>
      <c r="F5" s="367"/>
      <c r="G5" s="237"/>
      <c r="H5" s="237"/>
      <c r="I5" s="237"/>
      <c r="J5" s="237"/>
      <c r="K5" s="237"/>
      <c r="L5" s="237"/>
      <c r="M5" s="237"/>
    </row>
    <row r="6" spans="1:13" ht="18" x14ac:dyDescent="0.35">
      <c r="A6" s="252">
        <v>-1</v>
      </c>
      <c r="B6" s="253">
        <v>-2</v>
      </c>
      <c r="C6" s="253">
        <v>-3</v>
      </c>
      <c r="D6" s="253">
        <v>-4</v>
      </c>
      <c r="E6" s="253">
        <v>-5</v>
      </c>
      <c r="F6" s="254">
        <v>-6</v>
      </c>
      <c r="G6" s="237"/>
      <c r="H6" s="237"/>
      <c r="I6" s="237"/>
      <c r="J6" s="237"/>
      <c r="K6" s="237"/>
      <c r="L6" s="237"/>
      <c r="M6" s="237"/>
    </row>
    <row r="7" spans="1:13" ht="43.5" customHeight="1" x14ac:dyDescent="0.35">
      <c r="A7" s="368" t="s">
        <v>107</v>
      </c>
      <c r="B7" s="364" t="s">
        <v>460</v>
      </c>
      <c r="C7" s="364" t="s">
        <v>490</v>
      </c>
      <c r="D7" s="364" t="s">
        <v>491</v>
      </c>
      <c r="E7" s="364" t="s">
        <v>463</v>
      </c>
      <c r="F7" s="262" t="s">
        <v>492</v>
      </c>
      <c r="G7" s="237"/>
      <c r="H7" s="237"/>
      <c r="I7" s="237"/>
      <c r="J7" s="237"/>
      <c r="K7" s="237"/>
      <c r="L7" s="237"/>
      <c r="M7" s="237"/>
    </row>
    <row r="8" spans="1:13" ht="55.5" customHeight="1" thickBot="1" x14ac:dyDescent="0.4">
      <c r="A8" s="369"/>
      <c r="B8" s="365"/>
      <c r="C8" s="365"/>
      <c r="D8" s="365"/>
      <c r="E8" s="365"/>
      <c r="F8" s="263" t="s">
        <v>466</v>
      </c>
      <c r="G8" s="237"/>
      <c r="H8" s="237"/>
      <c r="I8" s="237"/>
      <c r="J8" s="237"/>
      <c r="K8" s="237"/>
      <c r="L8" s="237"/>
      <c r="M8" s="237"/>
    </row>
    <row r="9" spans="1:13" ht="24.95" customHeight="1" x14ac:dyDescent="0.35">
      <c r="A9" s="264">
        <v>1</v>
      </c>
      <c r="B9" s="257" t="s">
        <v>467</v>
      </c>
      <c r="C9" s="257">
        <v>33</v>
      </c>
      <c r="D9" s="265">
        <v>3.5000000000000003E-2</v>
      </c>
      <c r="E9" s="257">
        <v>0</v>
      </c>
      <c r="F9" s="257">
        <f>E9*100/C9</f>
        <v>0</v>
      </c>
      <c r="G9" s="237"/>
      <c r="H9" s="237"/>
      <c r="I9" s="237"/>
      <c r="J9" s="237"/>
      <c r="K9" s="237"/>
      <c r="L9" s="237"/>
      <c r="M9" s="237"/>
    </row>
    <row r="10" spans="1:13" ht="24.95" customHeight="1" x14ac:dyDescent="0.35">
      <c r="A10" s="266">
        <v>2</v>
      </c>
      <c r="B10" s="260" t="s">
        <v>473</v>
      </c>
      <c r="C10" s="260">
        <v>4</v>
      </c>
      <c r="D10" s="267">
        <v>0.03</v>
      </c>
      <c r="E10" s="260">
        <v>0</v>
      </c>
      <c r="F10" s="260">
        <v>0</v>
      </c>
      <c r="G10" s="237"/>
      <c r="H10" s="237"/>
      <c r="I10" s="237"/>
      <c r="J10" s="237"/>
      <c r="K10" s="237"/>
      <c r="L10" s="237"/>
      <c r="M10" s="237"/>
    </row>
    <row r="11" spans="1:13" ht="24.95" customHeight="1" x14ac:dyDescent="0.35">
      <c r="A11" s="266">
        <v>3</v>
      </c>
      <c r="B11" s="260" t="s">
        <v>493</v>
      </c>
      <c r="C11" s="260">
        <v>1</v>
      </c>
      <c r="D11" s="267">
        <v>0.03</v>
      </c>
      <c r="E11" s="260">
        <v>0</v>
      </c>
      <c r="F11" s="260">
        <v>0</v>
      </c>
      <c r="G11" s="237"/>
      <c r="H11" s="237"/>
      <c r="I11" s="237"/>
      <c r="J11" s="237"/>
      <c r="K11" s="237"/>
      <c r="L11" s="237"/>
      <c r="M11" s="237"/>
    </row>
    <row r="12" spans="1:13" ht="18" x14ac:dyDescent="0.35">
      <c r="A12" s="268"/>
      <c r="B12" s="237"/>
      <c r="C12" s="237"/>
      <c r="D12" s="237"/>
      <c r="E12" s="237"/>
      <c r="F12" s="237"/>
      <c r="G12" s="237"/>
      <c r="H12" s="237"/>
      <c r="I12" s="237"/>
      <c r="J12" s="237"/>
      <c r="K12" s="237"/>
      <c r="L12" s="237"/>
      <c r="M12" s="237"/>
    </row>
    <row r="13" spans="1:13" ht="55.5" customHeight="1" x14ac:dyDescent="0.35">
      <c r="A13" s="366" t="s">
        <v>494</v>
      </c>
      <c r="B13" s="366"/>
      <c r="C13" s="366"/>
      <c r="D13" s="366"/>
      <c r="E13" s="366"/>
      <c r="F13" s="366"/>
      <c r="G13" s="237"/>
      <c r="H13" s="237"/>
      <c r="I13" s="237"/>
      <c r="J13" s="237"/>
      <c r="K13" s="237"/>
      <c r="L13" s="237"/>
      <c r="M13" s="237"/>
    </row>
    <row r="14" spans="1:13" ht="10.5" customHeight="1" x14ac:dyDescent="0.35">
      <c r="A14" s="236"/>
      <c r="B14" s="237"/>
      <c r="C14" s="237"/>
      <c r="D14" s="237"/>
      <c r="E14" s="237"/>
      <c r="F14" s="237"/>
      <c r="G14" s="237"/>
      <c r="H14" s="237"/>
      <c r="I14" s="237"/>
      <c r="J14" s="237"/>
      <c r="K14" s="237"/>
      <c r="L14" s="237"/>
      <c r="M14" s="237"/>
    </row>
    <row r="15" spans="1:13" ht="18" x14ac:dyDescent="0.35">
      <c r="A15" s="268" t="s">
        <v>495</v>
      </c>
      <c r="B15" s="237"/>
      <c r="C15" s="237"/>
      <c r="D15" s="237"/>
      <c r="E15" s="237"/>
      <c r="F15" s="237"/>
      <c r="G15" s="237"/>
      <c r="H15" s="237"/>
      <c r="I15" s="237"/>
      <c r="J15" s="237"/>
      <c r="K15" s="237"/>
      <c r="L15" s="237"/>
      <c r="M15" s="237"/>
    </row>
    <row r="16" spans="1:13" ht="44.25" customHeight="1" x14ac:dyDescent="0.35">
      <c r="A16" s="366" t="s">
        <v>496</v>
      </c>
      <c r="B16" s="366"/>
      <c r="C16" s="366"/>
      <c r="D16" s="366"/>
      <c r="E16" s="366"/>
      <c r="F16" s="366"/>
      <c r="G16" s="237"/>
      <c r="H16" s="237"/>
      <c r="I16" s="237"/>
      <c r="J16" s="237"/>
      <c r="K16" s="237"/>
      <c r="L16" s="237"/>
      <c r="M16" s="237"/>
    </row>
    <row r="17" spans="1:13" ht="18" x14ac:dyDescent="0.35">
      <c r="A17" s="237"/>
      <c r="B17" s="237"/>
      <c r="C17" s="237"/>
      <c r="D17" s="237"/>
      <c r="E17" s="237"/>
      <c r="F17" s="237"/>
      <c r="G17" s="237"/>
      <c r="H17" s="237"/>
      <c r="I17" s="237"/>
      <c r="J17" s="237"/>
      <c r="K17" s="237"/>
      <c r="L17" s="237"/>
      <c r="M17" s="237"/>
    </row>
  </sheetData>
  <mergeCells count="11">
    <mergeCell ref="A13:F13"/>
    <mergeCell ref="A16:F16"/>
    <mergeCell ref="A1:E1"/>
    <mergeCell ref="A2:E2"/>
    <mergeCell ref="A3:E3"/>
    <mergeCell ref="A5:F5"/>
    <mergeCell ref="A7:A8"/>
    <mergeCell ref="B7:B8"/>
    <mergeCell ref="C7:C8"/>
    <mergeCell ref="D7:D8"/>
    <mergeCell ref="E7:E8"/>
  </mergeCells>
  <printOptions horizontalCentered="1" verticalCentered="1"/>
  <pageMargins left="0.45" right="0.45" top="0.5" bottom="0.5" header="0.3" footer="0.3"/>
  <pageSetup paperSize="9" orientation="landscape" verticalDpi="0"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59999389629810485"/>
  </sheetPr>
  <dimension ref="A1:H14"/>
  <sheetViews>
    <sheetView workbookViewId="0">
      <selection activeCell="F14" sqref="F14"/>
    </sheetView>
  </sheetViews>
  <sheetFormatPr defaultColWidth="14.5703125" defaultRowHeight="14.25" x14ac:dyDescent="0.2"/>
  <cols>
    <col min="1" max="1" width="4.140625" style="137" bestFit="1" customWidth="1"/>
    <col min="2" max="2" width="11.28515625" style="137" customWidth="1"/>
    <col min="3" max="3" width="18.5703125" style="137" customWidth="1"/>
    <col min="4" max="4" width="15.140625" style="137" customWidth="1"/>
    <col min="5" max="5" width="16.7109375" style="137" customWidth="1"/>
    <col min="6" max="6" width="17.7109375" style="137" customWidth="1"/>
    <col min="7" max="7" width="3.5703125" style="137" customWidth="1"/>
    <col min="8" max="8" width="14.85546875" style="149" customWidth="1"/>
    <col min="9" max="256" width="14.5703125" style="137"/>
    <col min="257" max="257" width="4.140625" style="137" bestFit="1" customWidth="1"/>
    <col min="258" max="258" width="11.28515625" style="137" customWidth="1"/>
    <col min="259" max="259" width="18.5703125" style="137" customWidth="1"/>
    <col min="260" max="260" width="15.140625" style="137" customWidth="1"/>
    <col min="261" max="261" width="16.7109375" style="137" customWidth="1"/>
    <col min="262" max="262" width="17.7109375" style="137" customWidth="1"/>
    <col min="263" max="263" width="3.5703125" style="137" customWidth="1"/>
    <col min="264" max="264" width="14.85546875" style="137" customWidth="1"/>
    <col min="265" max="512" width="14.5703125" style="137"/>
    <col min="513" max="513" width="4.140625" style="137" bestFit="1" customWidth="1"/>
    <col min="514" max="514" width="11.28515625" style="137" customWidth="1"/>
    <col min="515" max="515" width="18.5703125" style="137" customWidth="1"/>
    <col min="516" max="516" width="15.140625" style="137" customWidth="1"/>
    <col min="517" max="517" width="16.7109375" style="137" customWidth="1"/>
    <col min="518" max="518" width="17.7109375" style="137" customWidth="1"/>
    <col min="519" max="519" width="3.5703125" style="137" customWidth="1"/>
    <col min="520" max="520" width="14.85546875" style="137" customWidth="1"/>
    <col min="521" max="768" width="14.5703125" style="137"/>
    <col min="769" max="769" width="4.140625" style="137" bestFit="1" customWidth="1"/>
    <col min="770" max="770" width="11.28515625" style="137" customWidth="1"/>
    <col min="771" max="771" width="18.5703125" style="137" customWidth="1"/>
    <col min="772" max="772" width="15.140625" style="137" customWidth="1"/>
    <col min="773" max="773" width="16.7109375" style="137" customWidth="1"/>
    <col min="774" max="774" width="17.7109375" style="137" customWidth="1"/>
    <col min="775" max="775" width="3.5703125" style="137" customWidth="1"/>
    <col min="776" max="776" width="14.85546875" style="137" customWidth="1"/>
    <col min="777" max="1024" width="14.5703125" style="137"/>
    <col min="1025" max="1025" width="4.140625" style="137" bestFit="1" customWidth="1"/>
    <col min="1026" max="1026" width="11.28515625" style="137" customWidth="1"/>
    <col min="1027" max="1027" width="18.5703125" style="137" customWidth="1"/>
    <col min="1028" max="1028" width="15.140625" style="137" customWidth="1"/>
    <col min="1029" max="1029" width="16.7109375" style="137" customWidth="1"/>
    <col min="1030" max="1030" width="17.7109375" style="137" customWidth="1"/>
    <col min="1031" max="1031" width="3.5703125" style="137" customWidth="1"/>
    <col min="1032" max="1032" width="14.85546875" style="137" customWidth="1"/>
    <col min="1033" max="1280" width="14.5703125" style="137"/>
    <col min="1281" max="1281" width="4.140625" style="137" bestFit="1" customWidth="1"/>
    <col min="1282" max="1282" width="11.28515625" style="137" customWidth="1"/>
    <col min="1283" max="1283" width="18.5703125" style="137" customWidth="1"/>
    <col min="1284" max="1284" width="15.140625" style="137" customWidth="1"/>
    <col min="1285" max="1285" width="16.7109375" style="137" customWidth="1"/>
    <col min="1286" max="1286" width="17.7109375" style="137" customWidth="1"/>
    <col min="1287" max="1287" width="3.5703125" style="137" customWidth="1"/>
    <col min="1288" max="1288" width="14.85546875" style="137" customWidth="1"/>
    <col min="1289" max="1536" width="14.5703125" style="137"/>
    <col min="1537" max="1537" width="4.140625" style="137" bestFit="1" customWidth="1"/>
    <col min="1538" max="1538" width="11.28515625" style="137" customWidth="1"/>
    <col min="1539" max="1539" width="18.5703125" style="137" customWidth="1"/>
    <col min="1540" max="1540" width="15.140625" style="137" customWidth="1"/>
    <col min="1541" max="1541" width="16.7109375" style="137" customWidth="1"/>
    <col min="1542" max="1542" width="17.7109375" style="137" customWidth="1"/>
    <col min="1543" max="1543" width="3.5703125" style="137" customWidth="1"/>
    <col min="1544" max="1544" width="14.85546875" style="137" customWidth="1"/>
    <col min="1545" max="1792" width="14.5703125" style="137"/>
    <col min="1793" max="1793" width="4.140625" style="137" bestFit="1" customWidth="1"/>
    <col min="1794" max="1794" width="11.28515625" style="137" customWidth="1"/>
    <col min="1795" max="1795" width="18.5703125" style="137" customWidth="1"/>
    <col min="1796" max="1796" width="15.140625" style="137" customWidth="1"/>
    <col min="1797" max="1797" width="16.7109375" style="137" customWidth="1"/>
    <col min="1798" max="1798" width="17.7109375" style="137" customWidth="1"/>
    <col min="1799" max="1799" width="3.5703125" style="137" customWidth="1"/>
    <col min="1800" max="1800" width="14.85546875" style="137" customWidth="1"/>
    <col min="1801" max="2048" width="14.5703125" style="137"/>
    <col min="2049" max="2049" width="4.140625" style="137" bestFit="1" customWidth="1"/>
    <col min="2050" max="2050" width="11.28515625" style="137" customWidth="1"/>
    <col min="2051" max="2051" width="18.5703125" style="137" customWidth="1"/>
    <col min="2052" max="2052" width="15.140625" style="137" customWidth="1"/>
    <col min="2053" max="2053" width="16.7109375" style="137" customWidth="1"/>
    <col min="2054" max="2054" width="17.7109375" style="137" customWidth="1"/>
    <col min="2055" max="2055" width="3.5703125" style="137" customWidth="1"/>
    <col min="2056" max="2056" width="14.85546875" style="137" customWidth="1"/>
    <col min="2057" max="2304" width="14.5703125" style="137"/>
    <col min="2305" max="2305" width="4.140625" style="137" bestFit="1" customWidth="1"/>
    <col min="2306" max="2306" width="11.28515625" style="137" customWidth="1"/>
    <col min="2307" max="2307" width="18.5703125" style="137" customWidth="1"/>
    <col min="2308" max="2308" width="15.140625" style="137" customWidth="1"/>
    <col min="2309" max="2309" width="16.7109375" style="137" customWidth="1"/>
    <col min="2310" max="2310" width="17.7109375" style="137" customWidth="1"/>
    <col min="2311" max="2311" width="3.5703125" style="137" customWidth="1"/>
    <col min="2312" max="2312" width="14.85546875" style="137" customWidth="1"/>
    <col min="2313" max="2560" width="14.5703125" style="137"/>
    <col min="2561" max="2561" width="4.140625" style="137" bestFit="1" customWidth="1"/>
    <col min="2562" max="2562" width="11.28515625" style="137" customWidth="1"/>
    <col min="2563" max="2563" width="18.5703125" style="137" customWidth="1"/>
    <col min="2564" max="2564" width="15.140625" style="137" customWidth="1"/>
    <col min="2565" max="2565" width="16.7109375" style="137" customWidth="1"/>
    <col min="2566" max="2566" width="17.7109375" style="137" customWidth="1"/>
    <col min="2567" max="2567" width="3.5703125" style="137" customWidth="1"/>
    <col min="2568" max="2568" width="14.85546875" style="137" customWidth="1"/>
    <col min="2569" max="2816" width="14.5703125" style="137"/>
    <col min="2817" max="2817" width="4.140625" style="137" bestFit="1" customWidth="1"/>
    <col min="2818" max="2818" width="11.28515625" style="137" customWidth="1"/>
    <col min="2819" max="2819" width="18.5703125" style="137" customWidth="1"/>
    <col min="2820" max="2820" width="15.140625" style="137" customWidth="1"/>
    <col min="2821" max="2821" width="16.7109375" style="137" customWidth="1"/>
    <col min="2822" max="2822" width="17.7109375" style="137" customWidth="1"/>
    <col min="2823" max="2823" width="3.5703125" style="137" customWidth="1"/>
    <col min="2824" max="2824" width="14.85546875" style="137" customWidth="1"/>
    <col min="2825" max="3072" width="14.5703125" style="137"/>
    <col min="3073" max="3073" width="4.140625" style="137" bestFit="1" customWidth="1"/>
    <col min="3074" max="3074" width="11.28515625" style="137" customWidth="1"/>
    <col min="3075" max="3075" width="18.5703125" style="137" customWidth="1"/>
    <col min="3076" max="3076" width="15.140625" style="137" customWidth="1"/>
    <col min="3077" max="3077" width="16.7109375" style="137" customWidth="1"/>
    <col min="3078" max="3078" width="17.7109375" style="137" customWidth="1"/>
    <col min="3079" max="3079" width="3.5703125" style="137" customWidth="1"/>
    <col min="3080" max="3080" width="14.85546875" style="137" customWidth="1"/>
    <col min="3081" max="3328" width="14.5703125" style="137"/>
    <col min="3329" max="3329" width="4.140625" style="137" bestFit="1" customWidth="1"/>
    <col min="3330" max="3330" width="11.28515625" style="137" customWidth="1"/>
    <col min="3331" max="3331" width="18.5703125" style="137" customWidth="1"/>
    <col min="3332" max="3332" width="15.140625" style="137" customWidth="1"/>
    <col min="3333" max="3333" width="16.7109375" style="137" customWidth="1"/>
    <col min="3334" max="3334" width="17.7109375" style="137" customWidth="1"/>
    <col min="3335" max="3335" width="3.5703125" style="137" customWidth="1"/>
    <col min="3336" max="3336" width="14.85546875" style="137" customWidth="1"/>
    <col min="3337" max="3584" width="14.5703125" style="137"/>
    <col min="3585" max="3585" width="4.140625" style="137" bestFit="1" customWidth="1"/>
    <col min="3586" max="3586" width="11.28515625" style="137" customWidth="1"/>
    <col min="3587" max="3587" width="18.5703125" style="137" customWidth="1"/>
    <col min="3588" max="3588" width="15.140625" style="137" customWidth="1"/>
    <col min="3589" max="3589" width="16.7109375" style="137" customWidth="1"/>
    <col min="3590" max="3590" width="17.7109375" style="137" customWidth="1"/>
    <col min="3591" max="3591" width="3.5703125" style="137" customWidth="1"/>
    <col min="3592" max="3592" width="14.85546875" style="137" customWidth="1"/>
    <col min="3593" max="3840" width="14.5703125" style="137"/>
    <col min="3841" max="3841" width="4.140625" style="137" bestFit="1" customWidth="1"/>
    <col min="3842" max="3842" width="11.28515625" style="137" customWidth="1"/>
    <col min="3843" max="3843" width="18.5703125" style="137" customWidth="1"/>
    <col min="3844" max="3844" width="15.140625" style="137" customWidth="1"/>
    <col min="3845" max="3845" width="16.7109375" style="137" customWidth="1"/>
    <col min="3846" max="3846" width="17.7109375" style="137" customWidth="1"/>
    <col min="3847" max="3847" width="3.5703125" style="137" customWidth="1"/>
    <col min="3848" max="3848" width="14.85546875" style="137" customWidth="1"/>
    <col min="3849" max="4096" width="14.5703125" style="137"/>
    <col min="4097" max="4097" width="4.140625" style="137" bestFit="1" customWidth="1"/>
    <col min="4098" max="4098" width="11.28515625" style="137" customWidth="1"/>
    <col min="4099" max="4099" width="18.5703125" style="137" customWidth="1"/>
    <col min="4100" max="4100" width="15.140625" style="137" customWidth="1"/>
    <col min="4101" max="4101" width="16.7109375" style="137" customWidth="1"/>
    <col min="4102" max="4102" width="17.7109375" style="137" customWidth="1"/>
    <col min="4103" max="4103" width="3.5703125" style="137" customWidth="1"/>
    <col min="4104" max="4104" width="14.85546875" style="137" customWidth="1"/>
    <col min="4105" max="4352" width="14.5703125" style="137"/>
    <col min="4353" max="4353" width="4.140625" style="137" bestFit="1" customWidth="1"/>
    <col min="4354" max="4354" width="11.28515625" style="137" customWidth="1"/>
    <col min="4355" max="4355" width="18.5703125" style="137" customWidth="1"/>
    <col min="4356" max="4356" width="15.140625" style="137" customWidth="1"/>
    <col min="4357" max="4357" width="16.7109375" style="137" customWidth="1"/>
    <col min="4358" max="4358" width="17.7109375" style="137" customWidth="1"/>
    <col min="4359" max="4359" width="3.5703125" style="137" customWidth="1"/>
    <col min="4360" max="4360" width="14.85546875" style="137" customWidth="1"/>
    <col min="4361" max="4608" width="14.5703125" style="137"/>
    <col min="4609" max="4609" width="4.140625" style="137" bestFit="1" customWidth="1"/>
    <col min="4610" max="4610" width="11.28515625" style="137" customWidth="1"/>
    <col min="4611" max="4611" width="18.5703125" style="137" customWidth="1"/>
    <col min="4612" max="4612" width="15.140625" style="137" customWidth="1"/>
    <col min="4613" max="4613" width="16.7109375" style="137" customWidth="1"/>
    <col min="4614" max="4614" width="17.7109375" style="137" customWidth="1"/>
    <col min="4615" max="4615" width="3.5703125" style="137" customWidth="1"/>
    <col min="4616" max="4616" width="14.85546875" style="137" customWidth="1"/>
    <col min="4617" max="4864" width="14.5703125" style="137"/>
    <col min="4865" max="4865" width="4.140625" style="137" bestFit="1" customWidth="1"/>
    <col min="4866" max="4866" width="11.28515625" style="137" customWidth="1"/>
    <col min="4867" max="4867" width="18.5703125" style="137" customWidth="1"/>
    <col min="4868" max="4868" width="15.140625" style="137" customWidth="1"/>
    <col min="4869" max="4869" width="16.7109375" style="137" customWidth="1"/>
    <col min="4870" max="4870" width="17.7109375" style="137" customWidth="1"/>
    <col min="4871" max="4871" width="3.5703125" style="137" customWidth="1"/>
    <col min="4872" max="4872" width="14.85546875" style="137" customWidth="1"/>
    <col min="4873" max="5120" width="14.5703125" style="137"/>
    <col min="5121" max="5121" width="4.140625" style="137" bestFit="1" customWidth="1"/>
    <col min="5122" max="5122" width="11.28515625" style="137" customWidth="1"/>
    <col min="5123" max="5123" width="18.5703125" style="137" customWidth="1"/>
    <col min="5124" max="5124" width="15.140625" style="137" customWidth="1"/>
    <col min="5125" max="5125" width="16.7109375" style="137" customWidth="1"/>
    <col min="5126" max="5126" width="17.7109375" style="137" customWidth="1"/>
    <col min="5127" max="5127" width="3.5703125" style="137" customWidth="1"/>
    <col min="5128" max="5128" width="14.85546875" style="137" customWidth="1"/>
    <col min="5129" max="5376" width="14.5703125" style="137"/>
    <col min="5377" max="5377" width="4.140625" style="137" bestFit="1" customWidth="1"/>
    <col min="5378" max="5378" width="11.28515625" style="137" customWidth="1"/>
    <col min="5379" max="5379" width="18.5703125" style="137" customWidth="1"/>
    <col min="5380" max="5380" width="15.140625" style="137" customWidth="1"/>
    <col min="5381" max="5381" width="16.7109375" style="137" customWidth="1"/>
    <col min="5382" max="5382" width="17.7109375" style="137" customWidth="1"/>
    <col min="5383" max="5383" width="3.5703125" style="137" customWidth="1"/>
    <col min="5384" max="5384" width="14.85546875" style="137" customWidth="1"/>
    <col min="5385" max="5632" width="14.5703125" style="137"/>
    <col min="5633" max="5633" width="4.140625" style="137" bestFit="1" customWidth="1"/>
    <col min="5634" max="5634" width="11.28515625" style="137" customWidth="1"/>
    <col min="5635" max="5635" width="18.5703125" style="137" customWidth="1"/>
    <col min="5636" max="5636" width="15.140625" style="137" customWidth="1"/>
    <col min="5637" max="5637" width="16.7109375" style="137" customWidth="1"/>
    <col min="5638" max="5638" width="17.7109375" style="137" customWidth="1"/>
    <col min="5639" max="5639" width="3.5703125" style="137" customWidth="1"/>
    <col min="5640" max="5640" width="14.85546875" style="137" customWidth="1"/>
    <col min="5641" max="5888" width="14.5703125" style="137"/>
    <col min="5889" max="5889" width="4.140625" style="137" bestFit="1" customWidth="1"/>
    <col min="5890" max="5890" width="11.28515625" style="137" customWidth="1"/>
    <col min="5891" max="5891" width="18.5703125" style="137" customWidth="1"/>
    <col min="5892" max="5892" width="15.140625" style="137" customWidth="1"/>
    <col min="5893" max="5893" width="16.7109375" style="137" customWidth="1"/>
    <col min="5894" max="5894" width="17.7109375" style="137" customWidth="1"/>
    <col min="5895" max="5895" width="3.5703125" style="137" customWidth="1"/>
    <col min="5896" max="5896" width="14.85546875" style="137" customWidth="1"/>
    <col min="5897" max="6144" width="14.5703125" style="137"/>
    <col min="6145" max="6145" width="4.140625" style="137" bestFit="1" customWidth="1"/>
    <col min="6146" max="6146" width="11.28515625" style="137" customWidth="1"/>
    <col min="6147" max="6147" width="18.5703125" style="137" customWidth="1"/>
    <col min="6148" max="6148" width="15.140625" style="137" customWidth="1"/>
    <col min="6149" max="6149" width="16.7109375" style="137" customWidth="1"/>
    <col min="6150" max="6150" width="17.7109375" style="137" customWidth="1"/>
    <col min="6151" max="6151" width="3.5703125" style="137" customWidth="1"/>
    <col min="6152" max="6152" width="14.85546875" style="137" customWidth="1"/>
    <col min="6153" max="6400" width="14.5703125" style="137"/>
    <col min="6401" max="6401" width="4.140625" style="137" bestFit="1" customWidth="1"/>
    <col min="6402" max="6402" width="11.28515625" style="137" customWidth="1"/>
    <col min="6403" max="6403" width="18.5703125" style="137" customWidth="1"/>
    <col min="6404" max="6404" width="15.140625" style="137" customWidth="1"/>
    <col min="6405" max="6405" width="16.7109375" style="137" customWidth="1"/>
    <col min="6406" max="6406" width="17.7109375" style="137" customWidth="1"/>
    <col min="6407" max="6407" width="3.5703125" style="137" customWidth="1"/>
    <col min="6408" max="6408" width="14.85546875" style="137" customWidth="1"/>
    <col min="6409" max="6656" width="14.5703125" style="137"/>
    <col min="6657" max="6657" width="4.140625" style="137" bestFit="1" customWidth="1"/>
    <col min="6658" max="6658" width="11.28515625" style="137" customWidth="1"/>
    <col min="6659" max="6659" width="18.5703125" style="137" customWidth="1"/>
    <col min="6660" max="6660" width="15.140625" style="137" customWidth="1"/>
    <col min="6661" max="6661" width="16.7109375" style="137" customWidth="1"/>
    <col min="6662" max="6662" width="17.7109375" style="137" customWidth="1"/>
    <col min="6663" max="6663" width="3.5703125" style="137" customWidth="1"/>
    <col min="6664" max="6664" width="14.85546875" style="137" customWidth="1"/>
    <col min="6665" max="6912" width="14.5703125" style="137"/>
    <col min="6913" max="6913" width="4.140625" style="137" bestFit="1" customWidth="1"/>
    <col min="6914" max="6914" width="11.28515625" style="137" customWidth="1"/>
    <col min="6915" max="6915" width="18.5703125" style="137" customWidth="1"/>
    <col min="6916" max="6916" width="15.140625" style="137" customWidth="1"/>
    <col min="6917" max="6917" width="16.7109375" style="137" customWidth="1"/>
    <col min="6918" max="6918" width="17.7109375" style="137" customWidth="1"/>
    <col min="6919" max="6919" width="3.5703125" style="137" customWidth="1"/>
    <col min="6920" max="6920" width="14.85546875" style="137" customWidth="1"/>
    <col min="6921" max="7168" width="14.5703125" style="137"/>
    <col min="7169" max="7169" width="4.140625" style="137" bestFit="1" customWidth="1"/>
    <col min="7170" max="7170" width="11.28515625" style="137" customWidth="1"/>
    <col min="7171" max="7171" width="18.5703125" style="137" customWidth="1"/>
    <col min="7172" max="7172" width="15.140625" style="137" customWidth="1"/>
    <col min="7173" max="7173" width="16.7109375" style="137" customWidth="1"/>
    <col min="7174" max="7174" width="17.7109375" style="137" customWidth="1"/>
    <col min="7175" max="7175" width="3.5703125" style="137" customWidth="1"/>
    <col min="7176" max="7176" width="14.85546875" style="137" customWidth="1"/>
    <col min="7177" max="7424" width="14.5703125" style="137"/>
    <col min="7425" max="7425" width="4.140625" style="137" bestFit="1" customWidth="1"/>
    <col min="7426" max="7426" width="11.28515625" style="137" customWidth="1"/>
    <col min="7427" max="7427" width="18.5703125" style="137" customWidth="1"/>
    <col min="7428" max="7428" width="15.140625" style="137" customWidth="1"/>
    <col min="7429" max="7429" width="16.7109375" style="137" customWidth="1"/>
    <col min="7430" max="7430" width="17.7109375" style="137" customWidth="1"/>
    <col min="7431" max="7431" width="3.5703125" style="137" customWidth="1"/>
    <col min="7432" max="7432" width="14.85546875" style="137" customWidth="1"/>
    <col min="7433" max="7680" width="14.5703125" style="137"/>
    <col min="7681" max="7681" width="4.140625" style="137" bestFit="1" customWidth="1"/>
    <col min="7682" max="7682" width="11.28515625" style="137" customWidth="1"/>
    <col min="7683" max="7683" width="18.5703125" style="137" customWidth="1"/>
    <col min="7684" max="7684" width="15.140625" style="137" customWidth="1"/>
    <col min="7685" max="7685" width="16.7109375" style="137" customWidth="1"/>
    <col min="7686" max="7686" width="17.7109375" style="137" customWidth="1"/>
    <col min="7687" max="7687" width="3.5703125" style="137" customWidth="1"/>
    <col min="7688" max="7688" width="14.85546875" style="137" customWidth="1"/>
    <col min="7689" max="7936" width="14.5703125" style="137"/>
    <col min="7937" max="7937" width="4.140625" style="137" bestFit="1" customWidth="1"/>
    <col min="7938" max="7938" width="11.28515625" style="137" customWidth="1"/>
    <col min="7939" max="7939" width="18.5703125" style="137" customWidth="1"/>
    <col min="7940" max="7940" width="15.140625" style="137" customWidth="1"/>
    <col min="7941" max="7941" width="16.7109375" style="137" customWidth="1"/>
    <col min="7942" max="7942" width="17.7109375" style="137" customWidth="1"/>
    <col min="7943" max="7943" width="3.5703125" style="137" customWidth="1"/>
    <col min="7944" max="7944" width="14.85546875" style="137" customWidth="1"/>
    <col min="7945" max="8192" width="14.5703125" style="137"/>
    <col min="8193" max="8193" width="4.140625" style="137" bestFit="1" customWidth="1"/>
    <col min="8194" max="8194" width="11.28515625" style="137" customWidth="1"/>
    <col min="8195" max="8195" width="18.5703125" style="137" customWidth="1"/>
    <col min="8196" max="8196" width="15.140625" style="137" customWidth="1"/>
    <col min="8197" max="8197" width="16.7109375" style="137" customWidth="1"/>
    <col min="8198" max="8198" width="17.7109375" style="137" customWidth="1"/>
    <col min="8199" max="8199" width="3.5703125" style="137" customWidth="1"/>
    <col min="8200" max="8200" width="14.85546875" style="137" customWidth="1"/>
    <col min="8201" max="8448" width="14.5703125" style="137"/>
    <col min="8449" max="8449" width="4.140625" style="137" bestFit="1" customWidth="1"/>
    <col min="8450" max="8450" width="11.28515625" style="137" customWidth="1"/>
    <col min="8451" max="8451" width="18.5703125" style="137" customWidth="1"/>
    <col min="8452" max="8452" width="15.140625" style="137" customWidth="1"/>
    <col min="8453" max="8453" width="16.7109375" style="137" customWidth="1"/>
    <col min="8454" max="8454" width="17.7109375" style="137" customWidth="1"/>
    <col min="8455" max="8455" width="3.5703125" style="137" customWidth="1"/>
    <col min="8456" max="8456" width="14.85546875" style="137" customWidth="1"/>
    <col min="8457" max="8704" width="14.5703125" style="137"/>
    <col min="8705" max="8705" width="4.140625" style="137" bestFit="1" customWidth="1"/>
    <col min="8706" max="8706" width="11.28515625" style="137" customWidth="1"/>
    <col min="8707" max="8707" width="18.5703125" style="137" customWidth="1"/>
    <col min="8708" max="8708" width="15.140625" style="137" customWidth="1"/>
    <col min="8709" max="8709" width="16.7109375" style="137" customWidth="1"/>
    <col min="8710" max="8710" width="17.7109375" style="137" customWidth="1"/>
    <col min="8711" max="8711" width="3.5703125" style="137" customWidth="1"/>
    <col min="8712" max="8712" width="14.85546875" style="137" customWidth="1"/>
    <col min="8713" max="8960" width="14.5703125" style="137"/>
    <col min="8961" max="8961" width="4.140625" style="137" bestFit="1" customWidth="1"/>
    <col min="8962" max="8962" width="11.28515625" style="137" customWidth="1"/>
    <col min="8963" max="8963" width="18.5703125" style="137" customWidth="1"/>
    <col min="8964" max="8964" width="15.140625" style="137" customWidth="1"/>
    <col min="8965" max="8965" width="16.7109375" style="137" customWidth="1"/>
    <col min="8966" max="8966" width="17.7109375" style="137" customWidth="1"/>
    <col min="8967" max="8967" width="3.5703125" style="137" customWidth="1"/>
    <col min="8968" max="8968" width="14.85546875" style="137" customWidth="1"/>
    <col min="8969" max="9216" width="14.5703125" style="137"/>
    <col min="9217" max="9217" width="4.140625" style="137" bestFit="1" customWidth="1"/>
    <col min="9218" max="9218" width="11.28515625" style="137" customWidth="1"/>
    <col min="9219" max="9219" width="18.5703125" style="137" customWidth="1"/>
    <col min="9220" max="9220" width="15.140625" style="137" customWidth="1"/>
    <col min="9221" max="9221" width="16.7109375" style="137" customWidth="1"/>
    <col min="9222" max="9222" width="17.7109375" style="137" customWidth="1"/>
    <col min="9223" max="9223" width="3.5703125" style="137" customWidth="1"/>
    <col min="9224" max="9224" width="14.85546875" style="137" customWidth="1"/>
    <col min="9225" max="9472" width="14.5703125" style="137"/>
    <col min="9473" max="9473" width="4.140625" style="137" bestFit="1" customWidth="1"/>
    <col min="9474" max="9474" width="11.28515625" style="137" customWidth="1"/>
    <col min="9475" max="9475" width="18.5703125" style="137" customWidth="1"/>
    <col min="9476" max="9476" width="15.140625" style="137" customWidth="1"/>
    <col min="9477" max="9477" width="16.7109375" style="137" customWidth="1"/>
    <col min="9478" max="9478" width="17.7109375" style="137" customWidth="1"/>
    <col min="9479" max="9479" width="3.5703125" style="137" customWidth="1"/>
    <col min="9480" max="9480" width="14.85546875" style="137" customWidth="1"/>
    <col min="9481" max="9728" width="14.5703125" style="137"/>
    <col min="9729" max="9729" width="4.140625" style="137" bestFit="1" customWidth="1"/>
    <col min="9730" max="9730" width="11.28515625" style="137" customWidth="1"/>
    <col min="9731" max="9731" width="18.5703125" style="137" customWidth="1"/>
    <col min="9732" max="9732" width="15.140625" style="137" customWidth="1"/>
    <col min="9733" max="9733" width="16.7109375" style="137" customWidth="1"/>
    <col min="9734" max="9734" width="17.7109375" style="137" customWidth="1"/>
    <col min="9735" max="9735" width="3.5703125" style="137" customWidth="1"/>
    <col min="9736" max="9736" width="14.85546875" style="137" customWidth="1"/>
    <col min="9737" max="9984" width="14.5703125" style="137"/>
    <col min="9985" max="9985" width="4.140625" style="137" bestFit="1" customWidth="1"/>
    <col min="9986" max="9986" width="11.28515625" style="137" customWidth="1"/>
    <col min="9987" max="9987" width="18.5703125" style="137" customWidth="1"/>
    <col min="9988" max="9988" width="15.140625" style="137" customWidth="1"/>
    <col min="9989" max="9989" width="16.7109375" style="137" customWidth="1"/>
    <col min="9990" max="9990" width="17.7109375" style="137" customWidth="1"/>
    <col min="9991" max="9991" width="3.5703125" style="137" customWidth="1"/>
    <col min="9992" max="9992" width="14.85546875" style="137" customWidth="1"/>
    <col min="9993" max="10240" width="14.5703125" style="137"/>
    <col min="10241" max="10241" width="4.140625" style="137" bestFit="1" customWidth="1"/>
    <col min="10242" max="10242" width="11.28515625" style="137" customWidth="1"/>
    <col min="10243" max="10243" width="18.5703125" style="137" customWidth="1"/>
    <col min="10244" max="10244" width="15.140625" style="137" customWidth="1"/>
    <col min="10245" max="10245" width="16.7109375" style="137" customWidth="1"/>
    <col min="10246" max="10246" width="17.7109375" style="137" customWidth="1"/>
    <col min="10247" max="10247" width="3.5703125" style="137" customWidth="1"/>
    <col min="10248" max="10248" width="14.85546875" style="137" customWidth="1"/>
    <col min="10249" max="10496" width="14.5703125" style="137"/>
    <col min="10497" max="10497" width="4.140625" style="137" bestFit="1" customWidth="1"/>
    <col min="10498" max="10498" width="11.28515625" style="137" customWidth="1"/>
    <col min="10499" max="10499" width="18.5703125" style="137" customWidth="1"/>
    <col min="10500" max="10500" width="15.140625" style="137" customWidth="1"/>
    <col min="10501" max="10501" width="16.7109375" style="137" customWidth="1"/>
    <col min="10502" max="10502" width="17.7109375" style="137" customWidth="1"/>
    <col min="10503" max="10503" width="3.5703125" style="137" customWidth="1"/>
    <col min="10504" max="10504" width="14.85546875" style="137" customWidth="1"/>
    <col min="10505" max="10752" width="14.5703125" style="137"/>
    <col min="10753" max="10753" width="4.140625" style="137" bestFit="1" customWidth="1"/>
    <col min="10754" max="10754" width="11.28515625" style="137" customWidth="1"/>
    <col min="10755" max="10755" width="18.5703125" style="137" customWidth="1"/>
    <col min="10756" max="10756" width="15.140625" style="137" customWidth="1"/>
    <col min="10757" max="10757" width="16.7109375" style="137" customWidth="1"/>
    <col min="10758" max="10758" width="17.7109375" style="137" customWidth="1"/>
    <col min="10759" max="10759" width="3.5703125" style="137" customWidth="1"/>
    <col min="10760" max="10760" width="14.85546875" style="137" customWidth="1"/>
    <col min="10761" max="11008" width="14.5703125" style="137"/>
    <col min="11009" max="11009" width="4.140625" style="137" bestFit="1" customWidth="1"/>
    <col min="11010" max="11010" width="11.28515625" style="137" customWidth="1"/>
    <col min="11011" max="11011" width="18.5703125" style="137" customWidth="1"/>
    <col min="11012" max="11012" width="15.140625" style="137" customWidth="1"/>
    <col min="11013" max="11013" width="16.7109375" style="137" customWidth="1"/>
    <col min="11014" max="11014" width="17.7109375" style="137" customWidth="1"/>
    <col min="11015" max="11015" width="3.5703125" style="137" customWidth="1"/>
    <col min="11016" max="11016" width="14.85546875" style="137" customWidth="1"/>
    <col min="11017" max="11264" width="14.5703125" style="137"/>
    <col min="11265" max="11265" width="4.140625" style="137" bestFit="1" customWidth="1"/>
    <col min="11266" max="11266" width="11.28515625" style="137" customWidth="1"/>
    <col min="11267" max="11267" width="18.5703125" style="137" customWidth="1"/>
    <col min="11268" max="11268" width="15.140625" style="137" customWidth="1"/>
    <col min="11269" max="11269" width="16.7109375" style="137" customWidth="1"/>
    <col min="11270" max="11270" width="17.7109375" style="137" customWidth="1"/>
    <col min="11271" max="11271" width="3.5703125" style="137" customWidth="1"/>
    <col min="11272" max="11272" width="14.85546875" style="137" customWidth="1"/>
    <col min="11273" max="11520" width="14.5703125" style="137"/>
    <col min="11521" max="11521" width="4.140625" style="137" bestFit="1" customWidth="1"/>
    <col min="11522" max="11522" width="11.28515625" style="137" customWidth="1"/>
    <col min="11523" max="11523" width="18.5703125" style="137" customWidth="1"/>
    <col min="11524" max="11524" width="15.140625" style="137" customWidth="1"/>
    <col min="11525" max="11525" width="16.7109375" style="137" customWidth="1"/>
    <col min="11526" max="11526" width="17.7109375" style="137" customWidth="1"/>
    <col min="11527" max="11527" width="3.5703125" style="137" customWidth="1"/>
    <col min="11528" max="11528" width="14.85546875" style="137" customWidth="1"/>
    <col min="11529" max="11776" width="14.5703125" style="137"/>
    <col min="11777" max="11777" width="4.140625" style="137" bestFit="1" customWidth="1"/>
    <col min="11778" max="11778" width="11.28515625" style="137" customWidth="1"/>
    <col min="11779" max="11779" width="18.5703125" style="137" customWidth="1"/>
    <col min="11780" max="11780" width="15.140625" style="137" customWidth="1"/>
    <col min="11781" max="11781" width="16.7109375" style="137" customWidth="1"/>
    <col min="11782" max="11782" width="17.7109375" style="137" customWidth="1"/>
    <col min="11783" max="11783" width="3.5703125" style="137" customWidth="1"/>
    <col min="11784" max="11784" width="14.85546875" style="137" customWidth="1"/>
    <col min="11785" max="12032" width="14.5703125" style="137"/>
    <col min="12033" max="12033" width="4.140625" style="137" bestFit="1" customWidth="1"/>
    <col min="12034" max="12034" width="11.28515625" style="137" customWidth="1"/>
    <col min="12035" max="12035" width="18.5703125" style="137" customWidth="1"/>
    <col min="12036" max="12036" width="15.140625" style="137" customWidth="1"/>
    <col min="12037" max="12037" width="16.7109375" style="137" customWidth="1"/>
    <col min="12038" max="12038" width="17.7109375" style="137" customWidth="1"/>
    <col min="12039" max="12039" width="3.5703125" style="137" customWidth="1"/>
    <col min="12040" max="12040" width="14.85546875" style="137" customWidth="1"/>
    <col min="12041" max="12288" width="14.5703125" style="137"/>
    <col min="12289" max="12289" width="4.140625" style="137" bestFit="1" customWidth="1"/>
    <col min="12290" max="12290" width="11.28515625" style="137" customWidth="1"/>
    <col min="12291" max="12291" width="18.5703125" style="137" customWidth="1"/>
    <col min="12292" max="12292" width="15.140625" style="137" customWidth="1"/>
    <col min="12293" max="12293" width="16.7109375" style="137" customWidth="1"/>
    <col min="12294" max="12294" width="17.7109375" style="137" customWidth="1"/>
    <col min="12295" max="12295" width="3.5703125" style="137" customWidth="1"/>
    <col min="12296" max="12296" width="14.85546875" style="137" customWidth="1"/>
    <col min="12297" max="12544" width="14.5703125" style="137"/>
    <col min="12545" max="12545" width="4.140625" style="137" bestFit="1" customWidth="1"/>
    <col min="12546" max="12546" width="11.28515625" style="137" customWidth="1"/>
    <col min="12547" max="12547" width="18.5703125" style="137" customWidth="1"/>
    <col min="12548" max="12548" width="15.140625" style="137" customWidth="1"/>
    <col min="12549" max="12549" width="16.7109375" style="137" customWidth="1"/>
    <col min="12550" max="12550" width="17.7109375" style="137" customWidth="1"/>
    <col min="12551" max="12551" width="3.5703125" style="137" customWidth="1"/>
    <col min="12552" max="12552" width="14.85546875" style="137" customWidth="1"/>
    <col min="12553" max="12800" width="14.5703125" style="137"/>
    <col min="12801" max="12801" width="4.140625" style="137" bestFit="1" customWidth="1"/>
    <col min="12802" max="12802" width="11.28515625" style="137" customWidth="1"/>
    <col min="12803" max="12803" width="18.5703125" style="137" customWidth="1"/>
    <col min="12804" max="12804" width="15.140625" style="137" customWidth="1"/>
    <col min="12805" max="12805" width="16.7109375" style="137" customWidth="1"/>
    <col min="12806" max="12806" width="17.7109375" style="137" customWidth="1"/>
    <col min="12807" max="12807" width="3.5703125" style="137" customWidth="1"/>
    <col min="12808" max="12808" width="14.85546875" style="137" customWidth="1"/>
    <col min="12809" max="13056" width="14.5703125" style="137"/>
    <col min="13057" max="13057" width="4.140625" style="137" bestFit="1" customWidth="1"/>
    <col min="13058" max="13058" width="11.28515625" style="137" customWidth="1"/>
    <col min="13059" max="13059" width="18.5703125" style="137" customWidth="1"/>
    <col min="13060" max="13060" width="15.140625" style="137" customWidth="1"/>
    <col min="13061" max="13061" width="16.7109375" style="137" customWidth="1"/>
    <col min="13062" max="13062" width="17.7109375" style="137" customWidth="1"/>
    <col min="13063" max="13063" width="3.5703125" style="137" customWidth="1"/>
    <col min="13064" max="13064" width="14.85546875" style="137" customWidth="1"/>
    <col min="13065" max="13312" width="14.5703125" style="137"/>
    <col min="13313" max="13313" width="4.140625" style="137" bestFit="1" customWidth="1"/>
    <col min="13314" max="13314" width="11.28515625" style="137" customWidth="1"/>
    <col min="13315" max="13315" width="18.5703125" style="137" customWidth="1"/>
    <col min="13316" max="13316" width="15.140625" style="137" customWidth="1"/>
    <col min="13317" max="13317" width="16.7109375" style="137" customWidth="1"/>
    <col min="13318" max="13318" width="17.7109375" style="137" customWidth="1"/>
    <col min="13319" max="13319" width="3.5703125" style="137" customWidth="1"/>
    <col min="13320" max="13320" width="14.85546875" style="137" customWidth="1"/>
    <col min="13321" max="13568" width="14.5703125" style="137"/>
    <col min="13569" max="13569" width="4.140625" style="137" bestFit="1" customWidth="1"/>
    <col min="13570" max="13570" width="11.28515625" style="137" customWidth="1"/>
    <col min="13571" max="13571" width="18.5703125" style="137" customWidth="1"/>
    <col min="13572" max="13572" width="15.140625" style="137" customWidth="1"/>
    <col min="13573" max="13573" width="16.7109375" style="137" customWidth="1"/>
    <col min="13574" max="13574" width="17.7109375" style="137" customWidth="1"/>
    <col min="13575" max="13575" width="3.5703125" style="137" customWidth="1"/>
    <col min="13576" max="13576" width="14.85546875" style="137" customWidth="1"/>
    <col min="13577" max="13824" width="14.5703125" style="137"/>
    <col min="13825" max="13825" width="4.140625" style="137" bestFit="1" customWidth="1"/>
    <col min="13826" max="13826" width="11.28515625" style="137" customWidth="1"/>
    <col min="13827" max="13827" width="18.5703125" style="137" customWidth="1"/>
    <col min="13828" max="13828" width="15.140625" style="137" customWidth="1"/>
    <col min="13829" max="13829" width="16.7109375" style="137" customWidth="1"/>
    <col min="13830" max="13830" width="17.7109375" style="137" customWidth="1"/>
    <col min="13831" max="13831" width="3.5703125" style="137" customWidth="1"/>
    <col min="13832" max="13832" width="14.85546875" style="137" customWidth="1"/>
    <col min="13833" max="14080" width="14.5703125" style="137"/>
    <col min="14081" max="14081" width="4.140625" style="137" bestFit="1" customWidth="1"/>
    <col min="14082" max="14082" width="11.28515625" style="137" customWidth="1"/>
    <col min="14083" max="14083" width="18.5703125" style="137" customWidth="1"/>
    <col min="14084" max="14084" width="15.140625" style="137" customWidth="1"/>
    <col min="14085" max="14085" width="16.7109375" style="137" customWidth="1"/>
    <col min="14086" max="14086" width="17.7109375" style="137" customWidth="1"/>
    <col min="14087" max="14087" width="3.5703125" style="137" customWidth="1"/>
    <col min="14088" max="14088" width="14.85546875" style="137" customWidth="1"/>
    <col min="14089" max="14336" width="14.5703125" style="137"/>
    <col min="14337" max="14337" width="4.140625" style="137" bestFit="1" customWidth="1"/>
    <col min="14338" max="14338" width="11.28515625" style="137" customWidth="1"/>
    <col min="14339" max="14339" width="18.5703125" style="137" customWidth="1"/>
    <col min="14340" max="14340" width="15.140625" style="137" customWidth="1"/>
    <col min="14341" max="14341" width="16.7109375" style="137" customWidth="1"/>
    <col min="14342" max="14342" width="17.7109375" style="137" customWidth="1"/>
    <col min="14343" max="14343" width="3.5703125" style="137" customWidth="1"/>
    <col min="14344" max="14344" width="14.85546875" style="137" customWidth="1"/>
    <col min="14345" max="14592" width="14.5703125" style="137"/>
    <col min="14593" max="14593" width="4.140625" style="137" bestFit="1" customWidth="1"/>
    <col min="14594" max="14594" width="11.28515625" style="137" customWidth="1"/>
    <col min="14595" max="14595" width="18.5703125" style="137" customWidth="1"/>
    <col min="14596" max="14596" width="15.140625" style="137" customWidth="1"/>
    <col min="14597" max="14597" width="16.7109375" style="137" customWidth="1"/>
    <col min="14598" max="14598" width="17.7109375" style="137" customWidth="1"/>
    <col min="14599" max="14599" width="3.5703125" style="137" customWidth="1"/>
    <col min="14600" max="14600" width="14.85546875" style="137" customWidth="1"/>
    <col min="14601" max="14848" width="14.5703125" style="137"/>
    <col min="14849" max="14849" width="4.140625" style="137" bestFit="1" customWidth="1"/>
    <col min="14850" max="14850" width="11.28515625" style="137" customWidth="1"/>
    <col min="14851" max="14851" width="18.5703125" style="137" customWidth="1"/>
    <col min="14852" max="14852" width="15.140625" style="137" customWidth="1"/>
    <col min="14853" max="14853" width="16.7109375" style="137" customWidth="1"/>
    <col min="14854" max="14854" width="17.7109375" style="137" customWidth="1"/>
    <col min="14855" max="14855" width="3.5703125" style="137" customWidth="1"/>
    <col min="14856" max="14856" width="14.85546875" style="137" customWidth="1"/>
    <col min="14857" max="15104" width="14.5703125" style="137"/>
    <col min="15105" max="15105" width="4.140625" style="137" bestFit="1" customWidth="1"/>
    <col min="15106" max="15106" width="11.28515625" style="137" customWidth="1"/>
    <col min="15107" max="15107" width="18.5703125" style="137" customWidth="1"/>
    <col min="15108" max="15108" width="15.140625" style="137" customWidth="1"/>
    <col min="15109" max="15109" width="16.7109375" style="137" customWidth="1"/>
    <col min="15110" max="15110" width="17.7109375" style="137" customWidth="1"/>
    <col min="15111" max="15111" width="3.5703125" style="137" customWidth="1"/>
    <col min="15112" max="15112" width="14.85546875" style="137" customWidth="1"/>
    <col min="15113" max="15360" width="14.5703125" style="137"/>
    <col min="15361" max="15361" width="4.140625" style="137" bestFit="1" customWidth="1"/>
    <col min="15362" max="15362" width="11.28515625" style="137" customWidth="1"/>
    <col min="15363" max="15363" width="18.5703125" style="137" customWidth="1"/>
    <col min="15364" max="15364" width="15.140625" style="137" customWidth="1"/>
    <col min="15365" max="15365" width="16.7109375" style="137" customWidth="1"/>
    <col min="15366" max="15366" width="17.7109375" style="137" customWidth="1"/>
    <col min="15367" max="15367" width="3.5703125" style="137" customWidth="1"/>
    <col min="15368" max="15368" width="14.85546875" style="137" customWidth="1"/>
    <col min="15369" max="15616" width="14.5703125" style="137"/>
    <col min="15617" max="15617" width="4.140625" style="137" bestFit="1" customWidth="1"/>
    <col min="15618" max="15618" width="11.28515625" style="137" customWidth="1"/>
    <col min="15619" max="15619" width="18.5703125" style="137" customWidth="1"/>
    <col min="15620" max="15620" width="15.140625" style="137" customWidth="1"/>
    <col min="15621" max="15621" width="16.7109375" style="137" customWidth="1"/>
    <col min="15622" max="15622" width="17.7109375" style="137" customWidth="1"/>
    <col min="15623" max="15623" width="3.5703125" style="137" customWidth="1"/>
    <col min="15624" max="15624" width="14.85546875" style="137" customWidth="1"/>
    <col min="15625" max="15872" width="14.5703125" style="137"/>
    <col min="15873" max="15873" width="4.140625" style="137" bestFit="1" customWidth="1"/>
    <col min="15874" max="15874" width="11.28515625" style="137" customWidth="1"/>
    <col min="15875" max="15875" width="18.5703125" style="137" customWidth="1"/>
    <col min="15876" max="15876" width="15.140625" style="137" customWidth="1"/>
    <col min="15877" max="15877" width="16.7109375" style="137" customWidth="1"/>
    <col min="15878" max="15878" width="17.7109375" style="137" customWidth="1"/>
    <col min="15879" max="15879" width="3.5703125" style="137" customWidth="1"/>
    <col min="15880" max="15880" width="14.85546875" style="137" customWidth="1"/>
    <col min="15881" max="16128" width="14.5703125" style="137"/>
    <col min="16129" max="16129" width="4.140625" style="137" bestFit="1" customWidth="1"/>
    <col min="16130" max="16130" width="11.28515625" style="137" customWidth="1"/>
    <col min="16131" max="16131" width="18.5703125" style="137" customWidth="1"/>
    <col min="16132" max="16132" width="15.140625" style="137" customWidth="1"/>
    <col min="16133" max="16133" width="16.7109375" style="137" customWidth="1"/>
    <col min="16134" max="16134" width="17.7109375" style="137" customWidth="1"/>
    <col min="16135" max="16135" width="3.5703125" style="137" customWidth="1"/>
    <col min="16136" max="16136" width="14.85546875" style="137" customWidth="1"/>
    <col min="16137" max="16384" width="14.5703125" style="137"/>
  </cols>
  <sheetData>
    <row r="1" spans="1:8" s="133" customFormat="1" ht="18" x14ac:dyDescent="0.35">
      <c r="A1" s="340" t="s">
        <v>134</v>
      </c>
      <c r="B1" s="340"/>
      <c r="C1" s="340"/>
      <c r="D1" s="340"/>
      <c r="E1" s="340"/>
      <c r="F1" s="340"/>
      <c r="H1" s="134"/>
    </row>
    <row r="2" spans="1:8" s="133" customFormat="1" ht="18" x14ac:dyDescent="0.35">
      <c r="A2" s="340" t="s">
        <v>50</v>
      </c>
      <c r="B2" s="340"/>
      <c r="C2" s="340"/>
      <c r="D2" s="340"/>
      <c r="E2" s="340"/>
      <c r="F2" s="340"/>
      <c r="H2" s="134"/>
    </row>
    <row r="3" spans="1:8" s="133" customFormat="1" ht="18" x14ac:dyDescent="0.2">
      <c r="A3" s="371" t="s">
        <v>135</v>
      </c>
      <c r="B3" s="371"/>
      <c r="C3" s="371"/>
      <c r="D3" s="371"/>
      <c r="E3" s="371"/>
      <c r="F3" s="371"/>
      <c r="H3" s="134"/>
    </row>
    <row r="4" spans="1:8" ht="14.25" customHeight="1" x14ac:dyDescent="0.2">
      <c r="A4" s="372" t="s">
        <v>136</v>
      </c>
      <c r="B4" s="372" t="s">
        <v>36</v>
      </c>
      <c r="C4" s="372" t="s">
        <v>137</v>
      </c>
      <c r="D4" s="373" t="s">
        <v>138</v>
      </c>
      <c r="E4" s="135"/>
      <c r="F4" s="136"/>
      <c r="H4" s="370" t="s">
        <v>139</v>
      </c>
    </row>
    <row r="5" spans="1:8" ht="18" x14ac:dyDescent="0.2">
      <c r="A5" s="372"/>
      <c r="B5" s="372"/>
      <c r="C5" s="372"/>
      <c r="D5" s="373"/>
      <c r="E5" s="138"/>
      <c r="F5" s="139"/>
      <c r="H5" s="370"/>
    </row>
    <row r="6" spans="1:8" ht="18" x14ac:dyDescent="0.2">
      <c r="A6" s="372"/>
      <c r="B6" s="372"/>
      <c r="C6" s="372"/>
      <c r="D6" s="373"/>
      <c r="E6" s="138"/>
      <c r="F6" s="139"/>
      <c r="H6" s="370"/>
    </row>
    <row r="7" spans="1:8" ht="18" x14ac:dyDescent="0.2">
      <c r="A7" s="372"/>
      <c r="B7" s="372"/>
      <c r="C7" s="372"/>
      <c r="D7" s="373"/>
      <c r="E7" s="138"/>
      <c r="F7" s="139"/>
      <c r="H7" s="370"/>
    </row>
    <row r="8" spans="1:8" ht="18" x14ac:dyDescent="0.2">
      <c r="A8" s="372"/>
      <c r="B8" s="372"/>
      <c r="C8" s="372"/>
      <c r="D8" s="373"/>
      <c r="E8" s="138"/>
      <c r="F8" s="139"/>
      <c r="H8" s="370"/>
    </row>
    <row r="9" spans="1:8" ht="18" x14ac:dyDescent="0.2">
      <c r="A9" s="372"/>
      <c r="B9" s="372"/>
      <c r="C9" s="372"/>
      <c r="D9" s="373"/>
      <c r="E9" s="140"/>
      <c r="F9" s="141"/>
      <c r="H9" s="370"/>
    </row>
    <row r="10" spans="1:8" s="144" customFormat="1" ht="18" x14ac:dyDescent="0.2">
      <c r="A10" s="142">
        <v>1</v>
      </c>
      <c r="B10" s="142">
        <v>2</v>
      </c>
      <c r="C10" s="135">
        <v>3</v>
      </c>
      <c r="D10" s="135">
        <v>4</v>
      </c>
      <c r="E10" s="138">
        <v>5</v>
      </c>
      <c r="F10" s="143" t="s">
        <v>140</v>
      </c>
      <c r="H10" s="370"/>
    </row>
    <row r="11" spans="1:8" ht="35.1" customHeight="1" x14ac:dyDescent="0.2">
      <c r="A11" s="145">
        <v>1</v>
      </c>
      <c r="B11" s="146" t="s">
        <v>141</v>
      </c>
      <c r="C11" s="147">
        <v>3310911</v>
      </c>
      <c r="D11" s="147">
        <v>3506961</v>
      </c>
      <c r="E11" s="147">
        <v>23060758</v>
      </c>
      <c r="F11" s="148">
        <f>E11/D11</f>
        <v>6.575709852490518</v>
      </c>
      <c r="G11" s="149"/>
      <c r="H11" s="150">
        <v>5.9</v>
      </c>
    </row>
    <row r="12" spans="1:8" ht="35.1" customHeight="1" x14ac:dyDescent="0.2">
      <c r="A12" s="145">
        <v>2</v>
      </c>
      <c r="B12" s="146" t="s">
        <v>142</v>
      </c>
      <c r="C12" s="147">
        <v>3197040</v>
      </c>
      <c r="D12" s="147">
        <v>3483209</v>
      </c>
      <c r="E12" s="147">
        <v>15232925</v>
      </c>
      <c r="F12" s="148">
        <f>E12/D12</f>
        <v>4.3732446143771444</v>
      </c>
      <c r="G12" s="149"/>
      <c r="H12" s="150">
        <v>4.4000000000000004</v>
      </c>
    </row>
    <row r="13" spans="1:8" ht="35.1" customHeight="1" x14ac:dyDescent="0.2">
      <c r="A13" s="145">
        <v>3</v>
      </c>
      <c r="B13" s="146" t="s">
        <v>143</v>
      </c>
      <c r="C13" s="147">
        <v>3293122</v>
      </c>
      <c r="D13" s="147">
        <v>3523731</v>
      </c>
      <c r="E13" s="147">
        <v>25385368</v>
      </c>
      <c r="F13" s="148">
        <f>E13/D13</f>
        <v>7.2041163187541839</v>
      </c>
      <c r="G13" s="149"/>
      <c r="H13" s="150">
        <v>4.59</v>
      </c>
    </row>
    <row r="14" spans="1:8" ht="35.1" customHeight="1" x14ac:dyDescent="0.2">
      <c r="B14" s="149"/>
      <c r="C14" s="151"/>
      <c r="D14" s="152">
        <f>SUM(D11:D13)</f>
        <v>10513901</v>
      </c>
      <c r="E14" s="140">
        <f>SUM(E11:E13)</f>
        <v>63679051</v>
      </c>
      <c r="F14" s="153">
        <f>E14/D14</f>
        <v>6.0566530919398991</v>
      </c>
      <c r="G14" s="149"/>
      <c r="H14" s="154">
        <f>AVERAGE(H11:H13)</f>
        <v>4.9633333333333338</v>
      </c>
    </row>
  </sheetData>
  <mergeCells count="8">
    <mergeCell ref="H4:H10"/>
    <mergeCell ref="A1:F1"/>
    <mergeCell ref="A2:F2"/>
    <mergeCell ref="A3:F3"/>
    <mergeCell ref="A4:A9"/>
    <mergeCell ref="B4:B9"/>
    <mergeCell ref="C4:C9"/>
    <mergeCell ref="D4:D9"/>
  </mergeCells>
  <printOptions horizontalCentered="1"/>
  <pageMargins left="0.45" right="0.45" top="0.5" bottom="0.5" header="0.3" footer="0.3"/>
  <pageSetup paperSize="9" scale="120" orientation="landscape" r:id="rId1"/>
  <headerFooter>
    <oddFooter>&amp;L&amp;A</oddFooter>
  </headerFooter>
  <drawing r:id="rId2"/>
  <legacyDrawing r:id="rId3"/>
  <oleObjects>
    <mc:AlternateContent xmlns:mc="http://schemas.openxmlformats.org/markup-compatibility/2006">
      <mc:Choice Requires="x14">
        <oleObject progId="Equation.3" shapeId="1025" r:id="rId4">
          <objectPr defaultSize="0" autoPict="0" r:id="rId5">
            <anchor moveWithCells="1" sizeWithCells="1">
              <from>
                <xdr:col>5</xdr:col>
                <xdr:colOff>85725</xdr:colOff>
                <xdr:row>5</xdr:row>
                <xdr:rowOff>19050</xdr:rowOff>
              </from>
              <to>
                <xdr:col>5</xdr:col>
                <xdr:colOff>1085850</xdr:colOff>
                <xdr:row>7</xdr:row>
                <xdr:rowOff>171450</xdr:rowOff>
              </to>
            </anchor>
          </objectPr>
        </oleObject>
      </mc:Choice>
      <mc:Fallback>
        <oleObject progId="Equation.3" shapeId="1025" r:id="rId4"/>
      </mc:Fallback>
    </mc:AlternateContent>
    <mc:AlternateContent xmlns:mc="http://schemas.openxmlformats.org/markup-compatibility/2006">
      <mc:Choice Requires="x14">
        <oleObject progId="Equation.3" shapeId="1026" r:id="rId6">
          <objectPr defaultSize="0" autoPict="0" r:id="rId7">
            <anchor moveWithCells="1" sizeWithCells="1">
              <from>
                <xdr:col>4</xdr:col>
                <xdr:colOff>85725</xdr:colOff>
                <xdr:row>4</xdr:row>
                <xdr:rowOff>57150</xdr:rowOff>
              </from>
              <to>
                <xdr:col>4</xdr:col>
                <xdr:colOff>990600</xdr:colOff>
                <xdr:row>7</xdr:row>
                <xdr:rowOff>9525</xdr:rowOff>
              </to>
            </anchor>
          </objectPr>
        </oleObject>
      </mc:Choice>
      <mc:Fallback>
        <oleObject progId="Equation.3" shapeId="1026" r:id="rId6"/>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59999389629810485"/>
  </sheetPr>
  <dimension ref="A1:N10"/>
  <sheetViews>
    <sheetView zoomScaleNormal="100" zoomScaleSheetLayoutView="100" workbookViewId="0">
      <selection activeCell="B12" sqref="B12"/>
    </sheetView>
  </sheetViews>
  <sheetFormatPr defaultRowHeight="15" x14ac:dyDescent="0.25"/>
  <cols>
    <col min="1" max="1" width="8" customWidth="1"/>
    <col min="2" max="2" width="10" bestFit="1" customWidth="1"/>
    <col min="3" max="3" width="12.7109375" hidden="1" customWidth="1"/>
    <col min="4" max="4" width="15.85546875" hidden="1" customWidth="1"/>
    <col min="5" max="5" width="27.140625" hidden="1" customWidth="1"/>
    <col min="6" max="6" width="14.5703125" customWidth="1"/>
    <col min="7" max="7" width="13.5703125" customWidth="1"/>
    <col min="8" max="8" width="11.42578125" customWidth="1"/>
    <col min="9" max="9" width="19.28515625" customWidth="1"/>
    <col min="10" max="10" width="11.42578125" customWidth="1"/>
    <col min="11" max="11" width="10.140625" bestFit="1" customWidth="1"/>
    <col min="12" max="12" width="3.28515625" customWidth="1"/>
    <col min="13" max="14" width="10.28515625" customWidth="1"/>
    <col min="15" max="15" width="3.140625" customWidth="1"/>
    <col min="257" max="257" width="8" customWidth="1"/>
    <col min="258" max="258" width="10" bestFit="1" customWidth="1"/>
    <col min="259" max="261" width="0" hidden="1" customWidth="1"/>
    <col min="262" max="262" width="14.5703125" customWidth="1"/>
    <col min="263" max="263" width="13.5703125" customWidth="1"/>
    <col min="264" max="264" width="11.42578125" customWidth="1"/>
    <col min="265" max="265" width="19.28515625" customWidth="1"/>
    <col min="266" max="266" width="11.42578125" customWidth="1"/>
    <col min="267" max="267" width="10.140625" bestFit="1" customWidth="1"/>
    <col min="268" max="268" width="3.28515625" customWidth="1"/>
    <col min="269" max="270" width="10.28515625" customWidth="1"/>
    <col min="271" max="271" width="3.140625" customWidth="1"/>
    <col min="513" max="513" width="8" customWidth="1"/>
    <col min="514" max="514" width="10" bestFit="1" customWidth="1"/>
    <col min="515" max="517" width="0" hidden="1" customWidth="1"/>
    <col min="518" max="518" width="14.5703125" customWidth="1"/>
    <col min="519" max="519" width="13.5703125" customWidth="1"/>
    <col min="520" max="520" width="11.42578125" customWidth="1"/>
    <col min="521" max="521" width="19.28515625" customWidth="1"/>
    <col min="522" max="522" width="11.42578125" customWidth="1"/>
    <col min="523" max="523" width="10.140625" bestFit="1" customWidth="1"/>
    <col min="524" max="524" width="3.28515625" customWidth="1"/>
    <col min="525" max="526" width="10.28515625" customWidth="1"/>
    <col min="527" max="527" width="3.140625" customWidth="1"/>
    <col min="769" max="769" width="8" customWidth="1"/>
    <col min="770" max="770" width="10" bestFit="1" customWidth="1"/>
    <col min="771" max="773" width="0" hidden="1" customWidth="1"/>
    <col min="774" max="774" width="14.5703125" customWidth="1"/>
    <col min="775" max="775" width="13.5703125" customWidth="1"/>
    <col min="776" max="776" width="11.42578125" customWidth="1"/>
    <col min="777" max="777" width="19.28515625" customWidth="1"/>
    <col min="778" max="778" width="11.42578125" customWidth="1"/>
    <col min="779" max="779" width="10.140625" bestFit="1" customWidth="1"/>
    <col min="780" max="780" width="3.28515625" customWidth="1"/>
    <col min="781" max="782" width="10.28515625" customWidth="1"/>
    <col min="783" max="783" width="3.140625" customWidth="1"/>
    <col min="1025" max="1025" width="8" customWidth="1"/>
    <col min="1026" max="1026" width="10" bestFit="1" customWidth="1"/>
    <col min="1027" max="1029" width="0" hidden="1" customWidth="1"/>
    <col min="1030" max="1030" width="14.5703125" customWidth="1"/>
    <col min="1031" max="1031" width="13.5703125" customWidth="1"/>
    <col min="1032" max="1032" width="11.42578125" customWidth="1"/>
    <col min="1033" max="1033" width="19.28515625" customWidth="1"/>
    <col min="1034" max="1034" width="11.42578125" customWidth="1"/>
    <col min="1035" max="1035" width="10.140625" bestFit="1" customWidth="1"/>
    <col min="1036" max="1036" width="3.28515625" customWidth="1"/>
    <col min="1037" max="1038" width="10.28515625" customWidth="1"/>
    <col min="1039" max="1039" width="3.140625" customWidth="1"/>
    <col min="1281" max="1281" width="8" customWidth="1"/>
    <col min="1282" max="1282" width="10" bestFit="1" customWidth="1"/>
    <col min="1283" max="1285" width="0" hidden="1" customWidth="1"/>
    <col min="1286" max="1286" width="14.5703125" customWidth="1"/>
    <col min="1287" max="1287" width="13.5703125" customWidth="1"/>
    <col min="1288" max="1288" width="11.42578125" customWidth="1"/>
    <col min="1289" max="1289" width="19.28515625" customWidth="1"/>
    <col min="1290" max="1290" width="11.42578125" customWidth="1"/>
    <col min="1291" max="1291" width="10.140625" bestFit="1" customWidth="1"/>
    <col min="1292" max="1292" width="3.28515625" customWidth="1"/>
    <col min="1293" max="1294" width="10.28515625" customWidth="1"/>
    <col min="1295" max="1295" width="3.140625" customWidth="1"/>
    <col min="1537" max="1537" width="8" customWidth="1"/>
    <col min="1538" max="1538" width="10" bestFit="1" customWidth="1"/>
    <col min="1539" max="1541" width="0" hidden="1" customWidth="1"/>
    <col min="1542" max="1542" width="14.5703125" customWidth="1"/>
    <col min="1543" max="1543" width="13.5703125" customWidth="1"/>
    <col min="1544" max="1544" width="11.42578125" customWidth="1"/>
    <col min="1545" max="1545" width="19.28515625" customWidth="1"/>
    <col min="1546" max="1546" width="11.42578125" customWidth="1"/>
    <col min="1547" max="1547" width="10.140625" bestFit="1" customWidth="1"/>
    <col min="1548" max="1548" width="3.28515625" customWidth="1"/>
    <col min="1549" max="1550" width="10.28515625" customWidth="1"/>
    <col min="1551" max="1551" width="3.140625" customWidth="1"/>
    <col min="1793" max="1793" width="8" customWidth="1"/>
    <col min="1794" max="1794" width="10" bestFit="1" customWidth="1"/>
    <col min="1795" max="1797" width="0" hidden="1" customWidth="1"/>
    <col min="1798" max="1798" width="14.5703125" customWidth="1"/>
    <col min="1799" max="1799" width="13.5703125" customWidth="1"/>
    <col min="1800" max="1800" width="11.42578125" customWidth="1"/>
    <col min="1801" max="1801" width="19.28515625" customWidth="1"/>
    <col min="1802" max="1802" width="11.42578125" customWidth="1"/>
    <col min="1803" max="1803" width="10.140625" bestFit="1" customWidth="1"/>
    <col min="1804" max="1804" width="3.28515625" customWidth="1"/>
    <col min="1805" max="1806" width="10.28515625" customWidth="1"/>
    <col min="1807" max="1807" width="3.140625" customWidth="1"/>
    <col min="2049" max="2049" width="8" customWidth="1"/>
    <col min="2050" max="2050" width="10" bestFit="1" customWidth="1"/>
    <col min="2051" max="2053" width="0" hidden="1" customWidth="1"/>
    <col min="2054" max="2054" width="14.5703125" customWidth="1"/>
    <col min="2055" max="2055" width="13.5703125" customWidth="1"/>
    <col min="2056" max="2056" width="11.42578125" customWidth="1"/>
    <col min="2057" max="2057" width="19.28515625" customWidth="1"/>
    <col min="2058" max="2058" width="11.42578125" customWidth="1"/>
    <col min="2059" max="2059" width="10.140625" bestFit="1" customWidth="1"/>
    <col min="2060" max="2060" width="3.28515625" customWidth="1"/>
    <col min="2061" max="2062" width="10.28515625" customWidth="1"/>
    <col min="2063" max="2063" width="3.140625" customWidth="1"/>
    <col min="2305" max="2305" width="8" customWidth="1"/>
    <col min="2306" max="2306" width="10" bestFit="1" customWidth="1"/>
    <col min="2307" max="2309" width="0" hidden="1" customWidth="1"/>
    <col min="2310" max="2310" width="14.5703125" customWidth="1"/>
    <col min="2311" max="2311" width="13.5703125" customWidth="1"/>
    <col min="2312" max="2312" width="11.42578125" customWidth="1"/>
    <col min="2313" max="2313" width="19.28515625" customWidth="1"/>
    <col min="2314" max="2314" width="11.42578125" customWidth="1"/>
    <col min="2315" max="2315" width="10.140625" bestFit="1" customWidth="1"/>
    <col min="2316" max="2316" width="3.28515625" customWidth="1"/>
    <col min="2317" max="2318" width="10.28515625" customWidth="1"/>
    <col min="2319" max="2319" width="3.140625" customWidth="1"/>
    <col min="2561" max="2561" width="8" customWidth="1"/>
    <col min="2562" max="2562" width="10" bestFit="1" customWidth="1"/>
    <col min="2563" max="2565" width="0" hidden="1" customWidth="1"/>
    <col min="2566" max="2566" width="14.5703125" customWidth="1"/>
    <col min="2567" max="2567" width="13.5703125" customWidth="1"/>
    <col min="2568" max="2568" width="11.42578125" customWidth="1"/>
    <col min="2569" max="2569" width="19.28515625" customWidth="1"/>
    <col min="2570" max="2570" width="11.42578125" customWidth="1"/>
    <col min="2571" max="2571" width="10.140625" bestFit="1" customWidth="1"/>
    <col min="2572" max="2572" width="3.28515625" customWidth="1"/>
    <col min="2573" max="2574" width="10.28515625" customWidth="1"/>
    <col min="2575" max="2575" width="3.140625" customWidth="1"/>
    <col min="2817" max="2817" width="8" customWidth="1"/>
    <col min="2818" max="2818" width="10" bestFit="1" customWidth="1"/>
    <col min="2819" max="2821" width="0" hidden="1" customWidth="1"/>
    <col min="2822" max="2822" width="14.5703125" customWidth="1"/>
    <col min="2823" max="2823" width="13.5703125" customWidth="1"/>
    <col min="2824" max="2824" width="11.42578125" customWidth="1"/>
    <col min="2825" max="2825" width="19.28515625" customWidth="1"/>
    <col min="2826" max="2826" width="11.42578125" customWidth="1"/>
    <col min="2827" max="2827" width="10.140625" bestFit="1" customWidth="1"/>
    <col min="2828" max="2828" width="3.28515625" customWidth="1"/>
    <col min="2829" max="2830" width="10.28515625" customWidth="1"/>
    <col min="2831" max="2831" width="3.140625" customWidth="1"/>
    <col min="3073" max="3073" width="8" customWidth="1"/>
    <col min="3074" max="3074" width="10" bestFit="1" customWidth="1"/>
    <col min="3075" max="3077" width="0" hidden="1" customWidth="1"/>
    <col min="3078" max="3078" width="14.5703125" customWidth="1"/>
    <col min="3079" max="3079" width="13.5703125" customWidth="1"/>
    <col min="3080" max="3080" width="11.42578125" customWidth="1"/>
    <col min="3081" max="3081" width="19.28515625" customWidth="1"/>
    <col min="3082" max="3082" width="11.42578125" customWidth="1"/>
    <col min="3083" max="3083" width="10.140625" bestFit="1" customWidth="1"/>
    <col min="3084" max="3084" width="3.28515625" customWidth="1"/>
    <col min="3085" max="3086" width="10.28515625" customWidth="1"/>
    <col min="3087" max="3087" width="3.140625" customWidth="1"/>
    <col min="3329" max="3329" width="8" customWidth="1"/>
    <col min="3330" max="3330" width="10" bestFit="1" customWidth="1"/>
    <col min="3331" max="3333" width="0" hidden="1" customWidth="1"/>
    <col min="3334" max="3334" width="14.5703125" customWidth="1"/>
    <col min="3335" max="3335" width="13.5703125" customWidth="1"/>
    <col min="3336" max="3336" width="11.42578125" customWidth="1"/>
    <col min="3337" max="3337" width="19.28515625" customWidth="1"/>
    <col min="3338" max="3338" width="11.42578125" customWidth="1"/>
    <col min="3339" max="3339" width="10.140625" bestFit="1" customWidth="1"/>
    <col min="3340" max="3340" width="3.28515625" customWidth="1"/>
    <col min="3341" max="3342" width="10.28515625" customWidth="1"/>
    <col min="3343" max="3343" width="3.140625" customWidth="1"/>
    <col min="3585" max="3585" width="8" customWidth="1"/>
    <col min="3586" max="3586" width="10" bestFit="1" customWidth="1"/>
    <col min="3587" max="3589" width="0" hidden="1" customWidth="1"/>
    <col min="3590" max="3590" width="14.5703125" customWidth="1"/>
    <col min="3591" max="3591" width="13.5703125" customWidth="1"/>
    <col min="3592" max="3592" width="11.42578125" customWidth="1"/>
    <col min="3593" max="3593" width="19.28515625" customWidth="1"/>
    <col min="3594" max="3594" width="11.42578125" customWidth="1"/>
    <col min="3595" max="3595" width="10.140625" bestFit="1" customWidth="1"/>
    <col min="3596" max="3596" width="3.28515625" customWidth="1"/>
    <col min="3597" max="3598" width="10.28515625" customWidth="1"/>
    <col min="3599" max="3599" width="3.140625" customWidth="1"/>
    <col min="3841" max="3841" width="8" customWidth="1"/>
    <col min="3842" max="3842" width="10" bestFit="1" customWidth="1"/>
    <col min="3843" max="3845" width="0" hidden="1" customWidth="1"/>
    <col min="3846" max="3846" width="14.5703125" customWidth="1"/>
    <col min="3847" max="3847" width="13.5703125" customWidth="1"/>
    <col min="3848" max="3848" width="11.42578125" customWidth="1"/>
    <col min="3849" max="3849" width="19.28515625" customWidth="1"/>
    <col min="3850" max="3850" width="11.42578125" customWidth="1"/>
    <col min="3851" max="3851" width="10.140625" bestFit="1" customWidth="1"/>
    <col min="3852" max="3852" width="3.28515625" customWidth="1"/>
    <col min="3853" max="3854" width="10.28515625" customWidth="1"/>
    <col min="3855" max="3855" width="3.140625" customWidth="1"/>
    <col min="4097" max="4097" width="8" customWidth="1"/>
    <col min="4098" max="4098" width="10" bestFit="1" customWidth="1"/>
    <col min="4099" max="4101" width="0" hidden="1" customWidth="1"/>
    <col min="4102" max="4102" width="14.5703125" customWidth="1"/>
    <col min="4103" max="4103" width="13.5703125" customWidth="1"/>
    <col min="4104" max="4104" width="11.42578125" customWidth="1"/>
    <col min="4105" max="4105" width="19.28515625" customWidth="1"/>
    <col min="4106" max="4106" width="11.42578125" customWidth="1"/>
    <col min="4107" max="4107" width="10.140625" bestFit="1" customWidth="1"/>
    <col min="4108" max="4108" width="3.28515625" customWidth="1"/>
    <col min="4109" max="4110" width="10.28515625" customWidth="1"/>
    <col min="4111" max="4111" width="3.140625" customWidth="1"/>
    <col min="4353" max="4353" width="8" customWidth="1"/>
    <col min="4354" max="4354" width="10" bestFit="1" customWidth="1"/>
    <col min="4355" max="4357" width="0" hidden="1" customWidth="1"/>
    <col min="4358" max="4358" width="14.5703125" customWidth="1"/>
    <col min="4359" max="4359" width="13.5703125" customWidth="1"/>
    <col min="4360" max="4360" width="11.42578125" customWidth="1"/>
    <col min="4361" max="4361" width="19.28515625" customWidth="1"/>
    <col min="4362" max="4362" width="11.42578125" customWidth="1"/>
    <col min="4363" max="4363" width="10.140625" bestFit="1" customWidth="1"/>
    <col min="4364" max="4364" width="3.28515625" customWidth="1"/>
    <col min="4365" max="4366" width="10.28515625" customWidth="1"/>
    <col min="4367" max="4367" width="3.140625" customWidth="1"/>
    <col min="4609" max="4609" width="8" customWidth="1"/>
    <col min="4610" max="4610" width="10" bestFit="1" customWidth="1"/>
    <col min="4611" max="4613" width="0" hidden="1" customWidth="1"/>
    <col min="4614" max="4614" width="14.5703125" customWidth="1"/>
    <col min="4615" max="4615" width="13.5703125" customWidth="1"/>
    <col min="4616" max="4616" width="11.42578125" customWidth="1"/>
    <col min="4617" max="4617" width="19.28515625" customWidth="1"/>
    <col min="4618" max="4618" width="11.42578125" customWidth="1"/>
    <col min="4619" max="4619" width="10.140625" bestFit="1" customWidth="1"/>
    <col min="4620" max="4620" width="3.28515625" customWidth="1"/>
    <col min="4621" max="4622" width="10.28515625" customWidth="1"/>
    <col min="4623" max="4623" width="3.140625" customWidth="1"/>
    <col min="4865" max="4865" width="8" customWidth="1"/>
    <col min="4866" max="4866" width="10" bestFit="1" customWidth="1"/>
    <col min="4867" max="4869" width="0" hidden="1" customWidth="1"/>
    <col min="4870" max="4870" width="14.5703125" customWidth="1"/>
    <col min="4871" max="4871" width="13.5703125" customWidth="1"/>
    <col min="4872" max="4872" width="11.42578125" customWidth="1"/>
    <col min="4873" max="4873" width="19.28515625" customWidth="1"/>
    <col min="4874" max="4874" width="11.42578125" customWidth="1"/>
    <col min="4875" max="4875" width="10.140625" bestFit="1" customWidth="1"/>
    <col min="4876" max="4876" width="3.28515625" customWidth="1"/>
    <col min="4877" max="4878" width="10.28515625" customWidth="1"/>
    <col min="4879" max="4879" width="3.140625" customWidth="1"/>
    <col min="5121" max="5121" width="8" customWidth="1"/>
    <col min="5122" max="5122" width="10" bestFit="1" customWidth="1"/>
    <col min="5123" max="5125" width="0" hidden="1" customWidth="1"/>
    <col min="5126" max="5126" width="14.5703125" customWidth="1"/>
    <col min="5127" max="5127" width="13.5703125" customWidth="1"/>
    <col min="5128" max="5128" width="11.42578125" customWidth="1"/>
    <col min="5129" max="5129" width="19.28515625" customWidth="1"/>
    <col min="5130" max="5130" width="11.42578125" customWidth="1"/>
    <col min="5131" max="5131" width="10.140625" bestFit="1" customWidth="1"/>
    <col min="5132" max="5132" width="3.28515625" customWidth="1"/>
    <col min="5133" max="5134" width="10.28515625" customWidth="1"/>
    <col min="5135" max="5135" width="3.140625" customWidth="1"/>
    <col min="5377" max="5377" width="8" customWidth="1"/>
    <col min="5378" max="5378" width="10" bestFit="1" customWidth="1"/>
    <col min="5379" max="5381" width="0" hidden="1" customWidth="1"/>
    <col min="5382" max="5382" width="14.5703125" customWidth="1"/>
    <col min="5383" max="5383" width="13.5703125" customWidth="1"/>
    <col min="5384" max="5384" width="11.42578125" customWidth="1"/>
    <col min="5385" max="5385" width="19.28515625" customWidth="1"/>
    <col min="5386" max="5386" width="11.42578125" customWidth="1"/>
    <col min="5387" max="5387" width="10.140625" bestFit="1" customWidth="1"/>
    <col min="5388" max="5388" width="3.28515625" customWidth="1"/>
    <col min="5389" max="5390" width="10.28515625" customWidth="1"/>
    <col min="5391" max="5391" width="3.140625" customWidth="1"/>
    <col min="5633" max="5633" width="8" customWidth="1"/>
    <col min="5634" max="5634" width="10" bestFit="1" customWidth="1"/>
    <col min="5635" max="5637" width="0" hidden="1" customWidth="1"/>
    <col min="5638" max="5638" width="14.5703125" customWidth="1"/>
    <col min="5639" max="5639" width="13.5703125" customWidth="1"/>
    <col min="5640" max="5640" width="11.42578125" customWidth="1"/>
    <col min="5641" max="5641" width="19.28515625" customWidth="1"/>
    <col min="5642" max="5642" width="11.42578125" customWidth="1"/>
    <col min="5643" max="5643" width="10.140625" bestFit="1" customWidth="1"/>
    <col min="5644" max="5644" width="3.28515625" customWidth="1"/>
    <col min="5645" max="5646" width="10.28515625" customWidth="1"/>
    <col min="5647" max="5647" width="3.140625" customWidth="1"/>
    <col min="5889" max="5889" width="8" customWidth="1"/>
    <col min="5890" max="5890" width="10" bestFit="1" customWidth="1"/>
    <col min="5891" max="5893" width="0" hidden="1" customWidth="1"/>
    <col min="5894" max="5894" width="14.5703125" customWidth="1"/>
    <col min="5895" max="5895" width="13.5703125" customWidth="1"/>
    <col min="5896" max="5896" width="11.42578125" customWidth="1"/>
    <col min="5897" max="5897" width="19.28515625" customWidth="1"/>
    <col min="5898" max="5898" width="11.42578125" customWidth="1"/>
    <col min="5899" max="5899" width="10.140625" bestFit="1" customWidth="1"/>
    <col min="5900" max="5900" width="3.28515625" customWidth="1"/>
    <col min="5901" max="5902" width="10.28515625" customWidth="1"/>
    <col min="5903" max="5903" width="3.140625" customWidth="1"/>
    <col min="6145" max="6145" width="8" customWidth="1"/>
    <col min="6146" max="6146" width="10" bestFit="1" customWidth="1"/>
    <col min="6147" max="6149" width="0" hidden="1" customWidth="1"/>
    <col min="6150" max="6150" width="14.5703125" customWidth="1"/>
    <col min="6151" max="6151" width="13.5703125" customWidth="1"/>
    <col min="6152" max="6152" width="11.42578125" customWidth="1"/>
    <col min="6153" max="6153" width="19.28515625" customWidth="1"/>
    <col min="6154" max="6154" width="11.42578125" customWidth="1"/>
    <col min="6155" max="6155" width="10.140625" bestFit="1" customWidth="1"/>
    <col min="6156" max="6156" width="3.28515625" customWidth="1"/>
    <col min="6157" max="6158" width="10.28515625" customWidth="1"/>
    <col min="6159" max="6159" width="3.140625" customWidth="1"/>
    <col min="6401" max="6401" width="8" customWidth="1"/>
    <col min="6402" max="6402" width="10" bestFit="1" customWidth="1"/>
    <col min="6403" max="6405" width="0" hidden="1" customWidth="1"/>
    <col min="6406" max="6406" width="14.5703125" customWidth="1"/>
    <col min="6407" max="6407" width="13.5703125" customWidth="1"/>
    <col min="6408" max="6408" width="11.42578125" customWidth="1"/>
    <col min="6409" max="6409" width="19.28515625" customWidth="1"/>
    <col min="6410" max="6410" width="11.42578125" customWidth="1"/>
    <col min="6411" max="6411" width="10.140625" bestFit="1" customWidth="1"/>
    <col min="6412" max="6412" width="3.28515625" customWidth="1"/>
    <col min="6413" max="6414" width="10.28515625" customWidth="1"/>
    <col min="6415" max="6415" width="3.140625" customWidth="1"/>
    <col min="6657" max="6657" width="8" customWidth="1"/>
    <col min="6658" max="6658" width="10" bestFit="1" customWidth="1"/>
    <col min="6659" max="6661" width="0" hidden="1" customWidth="1"/>
    <col min="6662" max="6662" width="14.5703125" customWidth="1"/>
    <col min="6663" max="6663" width="13.5703125" customWidth="1"/>
    <col min="6664" max="6664" width="11.42578125" customWidth="1"/>
    <col min="6665" max="6665" width="19.28515625" customWidth="1"/>
    <col min="6666" max="6666" width="11.42578125" customWidth="1"/>
    <col min="6667" max="6667" width="10.140625" bestFit="1" customWidth="1"/>
    <col min="6668" max="6668" width="3.28515625" customWidth="1"/>
    <col min="6669" max="6670" width="10.28515625" customWidth="1"/>
    <col min="6671" max="6671" width="3.140625" customWidth="1"/>
    <col min="6913" max="6913" width="8" customWidth="1"/>
    <col min="6914" max="6914" width="10" bestFit="1" customWidth="1"/>
    <col min="6915" max="6917" width="0" hidden="1" customWidth="1"/>
    <col min="6918" max="6918" width="14.5703125" customWidth="1"/>
    <col min="6919" max="6919" width="13.5703125" customWidth="1"/>
    <col min="6920" max="6920" width="11.42578125" customWidth="1"/>
    <col min="6921" max="6921" width="19.28515625" customWidth="1"/>
    <col min="6922" max="6922" width="11.42578125" customWidth="1"/>
    <col min="6923" max="6923" width="10.140625" bestFit="1" customWidth="1"/>
    <col min="6924" max="6924" width="3.28515625" customWidth="1"/>
    <col min="6925" max="6926" width="10.28515625" customWidth="1"/>
    <col min="6927" max="6927" width="3.140625" customWidth="1"/>
    <col min="7169" max="7169" width="8" customWidth="1"/>
    <col min="7170" max="7170" width="10" bestFit="1" customWidth="1"/>
    <col min="7171" max="7173" width="0" hidden="1" customWidth="1"/>
    <col min="7174" max="7174" width="14.5703125" customWidth="1"/>
    <col min="7175" max="7175" width="13.5703125" customWidth="1"/>
    <col min="7176" max="7176" width="11.42578125" customWidth="1"/>
    <col min="7177" max="7177" width="19.28515625" customWidth="1"/>
    <col min="7178" max="7178" width="11.42578125" customWidth="1"/>
    <col min="7179" max="7179" width="10.140625" bestFit="1" customWidth="1"/>
    <col min="7180" max="7180" width="3.28515625" customWidth="1"/>
    <col min="7181" max="7182" width="10.28515625" customWidth="1"/>
    <col min="7183" max="7183" width="3.140625" customWidth="1"/>
    <col min="7425" max="7425" width="8" customWidth="1"/>
    <col min="7426" max="7426" width="10" bestFit="1" customWidth="1"/>
    <col min="7427" max="7429" width="0" hidden="1" customWidth="1"/>
    <col min="7430" max="7430" width="14.5703125" customWidth="1"/>
    <col min="7431" max="7431" width="13.5703125" customWidth="1"/>
    <col min="7432" max="7432" width="11.42578125" customWidth="1"/>
    <col min="7433" max="7433" width="19.28515625" customWidth="1"/>
    <col min="7434" max="7434" width="11.42578125" customWidth="1"/>
    <col min="7435" max="7435" width="10.140625" bestFit="1" customWidth="1"/>
    <col min="7436" max="7436" width="3.28515625" customWidth="1"/>
    <col min="7437" max="7438" width="10.28515625" customWidth="1"/>
    <col min="7439" max="7439" width="3.140625" customWidth="1"/>
    <col min="7681" max="7681" width="8" customWidth="1"/>
    <col min="7682" max="7682" width="10" bestFit="1" customWidth="1"/>
    <col min="7683" max="7685" width="0" hidden="1" customWidth="1"/>
    <col min="7686" max="7686" width="14.5703125" customWidth="1"/>
    <col min="7687" max="7687" width="13.5703125" customWidth="1"/>
    <col min="7688" max="7688" width="11.42578125" customWidth="1"/>
    <col min="7689" max="7689" width="19.28515625" customWidth="1"/>
    <col min="7690" max="7690" width="11.42578125" customWidth="1"/>
    <col min="7691" max="7691" width="10.140625" bestFit="1" customWidth="1"/>
    <col min="7692" max="7692" width="3.28515625" customWidth="1"/>
    <col min="7693" max="7694" width="10.28515625" customWidth="1"/>
    <col min="7695" max="7695" width="3.140625" customWidth="1"/>
    <col min="7937" max="7937" width="8" customWidth="1"/>
    <col min="7938" max="7938" width="10" bestFit="1" customWidth="1"/>
    <col min="7939" max="7941" width="0" hidden="1" customWidth="1"/>
    <col min="7942" max="7942" width="14.5703125" customWidth="1"/>
    <col min="7943" max="7943" width="13.5703125" customWidth="1"/>
    <col min="7944" max="7944" width="11.42578125" customWidth="1"/>
    <col min="7945" max="7945" width="19.28515625" customWidth="1"/>
    <col min="7946" max="7946" width="11.42578125" customWidth="1"/>
    <col min="7947" max="7947" width="10.140625" bestFit="1" customWidth="1"/>
    <col min="7948" max="7948" width="3.28515625" customWidth="1"/>
    <col min="7949" max="7950" width="10.28515625" customWidth="1"/>
    <col min="7951" max="7951" width="3.140625" customWidth="1"/>
    <col min="8193" max="8193" width="8" customWidth="1"/>
    <col min="8194" max="8194" width="10" bestFit="1" customWidth="1"/>
    <col min="8195" max="8197" width="0" hidden="1" customWidth="1"/>
    <col min="8198" max="8198" width="14.5703125" customWidth="1"/>
    <col min="8199" max="8199" width="13.5703125" customWidth="1"/>
    <col min="8200" max="8200" width="11.42578125" customWidth="1"/>
    <col min="8201" max="8201" width="19.28515625" customWidth="1"/>
    <col min="8202" max="8202" width="11.42578125" customWidth="1"/>
    <col min="8203" max="8203" width="10.140625" bestFit="1" customWidth="1"/>
    <col min="8204" max="8204" width="3.28515625" customWidth="1"/>
    <col min="8205" max="8206" width="10.28515625" customWidth="1"/>
    <col min="8207" max="8207" width="3.140625" customWidth="1"/>
    <col min="8449" max="8449" width="8" customWidth="1"/>
    <col min="8450" max="8450" width="10" bestFit="1" customWidth="1"/>
    <col min="8451" max="8453" width="0" hidden="1" customWidth="1"/>
    <col min="8454" max="8454" width="14.5703125" customWidth="1"/>
    <col min="8455" max="8455" width="13.5703125" customWidth="1"/>
    <col min="8456" max="8456" width="11.42578125" customWidth="1"/>
    <col min="8457" max="8457" width="19.28515625" customWidth="1"/>
    <col min="8458" max="8458" width="11.42578125" customWidth="1"/>
    <col min="8459" max="8459" width="10.140625" bestFit="1" customWidth="1"/>
    <col min="8460" max="8460" width="3.28515625" customWidth="1"/>
    <col min="8461" max="8462" width="10.28515625" customWidth="1"/>
    <col min="8463" max="8463" width="3.140625" customWidth="1"/>
    <col min="8705" max="8705" width="8" customWidth="1"/>
    <col min="8706" max="8706" width="10" bestFit="1" customWidth="1"/>
    <col min="8707" max="8709" width="0" hidden="1" customWidth="1"/>
    <col min="8710" max="8710" width="14.5703125" customWidth="1"/>
    <col min="8711" max="8711" width="13.5703125" customWidth="1"/>
    <col min="8712" max="8712" width="11.42578125" customWidth="1"/>
    <col min="8713" max="8713" width="19.28515625" customWidth="1"/>
    <col min="8714" max="8714" width="11.42578125" customWidth="1"/>
    <col min="8715" max="8715" width="10.140625" bestFit="1" customWidth="1"/>
    <col min="8716" max="8716" width="3.28515625" customWidth="1"/>
    <col min="8717" max="8718" width="10.28515625" customWidth="1"/>
    <col min="8719" max="8719" width="3.140625" customWidth="1"/>
    <col min="8961" max="8961" width="8" customWidth="1"/>
    <col min="8962" max="8962" width="10" bestFit="1" customWidth="1"/>
    <col min="8963" max="8965" width="0" hidden="1" customWidth="1"/>
    <col min="8966" max="8966" width="14.5703125" customWidth="1"/>
    <col min="8967" max="8967" width="13.5703125" customWidth="1"/>
    <col min="8968" max="8968" width="11.42578125" customWidth="1"/>
    <col min="8969" max="8969" width="19.28515625" customWidth="1"/>
    <col min="8970" max="8970" width="11.42578125" customWidth="1"/>
    <col min="8971" max="8971" width="10.140625" bestFit="1" customWidth="1"/>
    <col min="8972" max="8972" width="3.28515625" customWidth="1"/>
    <col min="8973" max="8974" width="10.28515625" customWidth="1"/>
    <col min="8975" max="8975" width="3.140625" customWidth="1"/>
    <col min="9217" max="9217" width="8" customWidth="1"/>
    <col min="9218" max="9218" width="10" bestFit="1" customWidth="1"/>
    <col min="9219" max="9221" width="0" hidden="1" customWidth="1"/>
    <col min="9222" max="9222" width="14.5703125" customWidth="1"/>
    <col min="9223" max="9223" width="13.5703125" customWidth="1"/>
    <col min="9224" max="9224" width="11.42578125" customWidth="1"/>
    <col min="9225" max="9225" width="19.28515625" customWidth="1"/>
    <col min="9226" max="9226" width="11.42578125" customWidth="1"/>
    <col min="9227" max="9227" width="10.140625" bestFit="1" customWidth="1"/>
    <col min="9228" max="9228" width="3.28515625" customWidth="1"/>
    <col min="9229" max="9230" width="10.28515625" customWidth="1"/>
    <col min="9231" max="9231" width="3.140625" customWidth="1"/>
    <col min="9473" max="9473" width="8" customWidth="1"/>
    <col min="9474" max="9474" width="10" bestFit="1" customWidth="1"/>
    <col min="9475" max="9477" width="0" hidden="1" customWidth="1"/>
    <col min="9478" max="9478" width="14.5703125" customWidth="1"/>
    <col min="9479" max="9479" width="13.5703125" customWidth="1"/>
    <col min="9480" max="9480" width="11.42578125" customWidth="1"/>
    <col min="9481" max="9481" width="19.28515625" customWidth="1"/>
    <col min="9482" max="9482" width="11.42578125" customWidth="1"/>
    <col min="9483" max="9483" width="10.140625" bestFit="1" customWidth="1"/>
    <col min="9484" max="9484" width="3.28515625" customWidth="1"/>
    <col min="9485" max="9486" width="10.28515625" customWidth="1"/>
    <col min="9487" max="9487" width="3.140625" customWidth="1"/>
    <col min="9729" max="9729" width="8" customWidth="1"/>
    <col min="9730" max="9730" width="10" bestFit="1" customWidth="1"/>
    <col min="9731" max="9733" width="0" hidden="1" customWidth="1"/>
    <col min="9734" max="9734" width="14.5703125" customWidth="1"/>
    <col min="9735" max="9735" width="13.5703125" customWidth="1"/>
    <col min="9736" max="9736" width="11.42578125" customWidth="1"/>
    <col min="9737" max="9737" width="19.28515625" customWidth="1"/>
    <col min="9738" max="9738" width="11.42578125" customWidth="1"/>
    <col min="9739" max="9739" width="10.140625" bestFit="1" customWidth="1"/>
    <col min="9740" max="9740" width="3.28515625" customWidth="1"/>
    <col min="9741" max="9742" width="10.28515625" customWidth="1"/>
    <col min="9743" max="9743" width="3.140625" customWidth="1"/>
    <col min="9985" max="9985" width="8" customWidth="1"/>
    <col min="9986" max="9986" width="10" bestFit="1" customWidth="1"/>
    <col min="9987" max="9989" width="0" hidden="1" customWidth="1"/>
    <col min="9990" max="9990" width="14.5703125" customWidth="1"/>
    <col min="9991" max="9991" width="13.5703125" customWidth="1"/>
    <col min="9992" max="9992" width="11.42578125" customWidth="1"/>
    <col min="9993" max="9993" width="19.28515625" customWidth="1"/>
    <col min="9994" max="9994" width="11.42578125" customWidth="1"/>
    <col min="9995" max="9995" width="10.140625" bestFit="1" customWidth="1"/>
    <col min="9996" max="9996" width="3.28515625" customWidth="1"/>
    <col min="9997" max="9998" width="10.28515625" customWidth="1"/>
    <col min="9999" max="9999" width="3.140625" customWidth="1"/>
    <col min="10241" max="10241" width="8" customWidth="1"/>
    <col min="10242" max="10242" width="10" bestFit="1" customWidth="1"/>
    <col min="10243" max="10245" width="0" hidden="1" customWidth="1"/>
    <col min="10246" max="10246" width="14.5703125" customWidth="1"/>
    <col min="10247" max="10247" width="13.5703125" customWidth="1"/>
    <col min="10248" max="10248" width="11.42578125" customWidth="1"/>
    <col min="10249" max="10249" width="19.28515625" customWidth="1"/>
    <col min="10250" max="10250" width="11.42578125" customWidth="1"/>
    <col min="10251" max="10251" width="10.140625" bestFit="1" customWidth="1"/>
    <col min="10252" max="10252" width="3.28515625" customWidth="1"/>
    <col min="10253" max="10254" width="10.28515625" customWidth="1"/>
    <col min="10255" max="10255" width="3.140625" customWidth="1"/>
    <col min="10497" max="10497" width="8" customWidth="1"/>
    <col min="10498" max="10498" width="10" bestFit="1" customWidth="1"/>
    <col min="10499" max="10501" width="0" hidden="1" customWidth="1"/>
    <col min="10502" max="10502" width="14.5703125" customWidth="1"/>
    <col min="10503" max="10503" width="13.5703125" customWidth="1"/>
    <col min="10504" max="10504" width="11.42578125" customWidth="1"/>
    <col min="10505" max="10505" width="19.28515625" customWidth="1"/>
    <col min="10506" max="10506" width="11.42578125" customWidth="1"/>
    <col min="10507" max="10507" width="10.140625" bestFit="1" customWidth="1"/>
    <col min="10508" max="10508" width="3.28515625" customWidth="1"/>
    <col min="10509" max="10510" width="10.28515625" customWidth="1"/>
    <col min="10511" max="10511" width="3.140625" customWidth="1"/>
    <col min="10753" max="10753" width="8" customWidth="1"/>
    <col min="10754" max="10754" width="10" bestFit="1" customWidth="1"/>
    <col min="10755" max="10757" width="0" hidden="1" customWidth="1"/>
    <col min="10758" max="10758" width="14.5703125" customWidth="1"/>
    <col min="10759" max="10759" width="13.5703125" customWidth="1"/>
    <col min="10760" max="10760" width="11.42578125" customWidth="1"/>
    <col min="10761" max="10761" width="19.28515625" customWidth="1"/>
    <col min="10762" max="10762" width="11.42578125" customWidth="1"/>
    <col min="10763" max="10763" width="10.140625" bestFit="1" customWidth="1"/>
    <col min="10764" max="10764" width="3.28515625" customWidth="1"/>
    <col min="10765" max="10766" width="10.28515625" customWidth="1"/>
    <col min="10767" max="10767" width="3.140625" customWidth="1"/>
    <col min="11009" max="11009" width="8" customWidth="1"/>
    <col min="11010" max="11010" width="10" bestFit="1" customWidth="1"/>
    <col min="11011" max="11013" width="0" hidden="1" customWidth="1"/>
    <col min="11014" max="11014" width="14.5703125" customWidth="1"/>
    <col min="11015" max="11015" width="13.5703125" customWidth="1"/>
    <col min="11016" max="11016" width="11.42578125" customWidth="1"/>
    <col min="11017" max="11017" width="19.28515625" customWidth="1"/>
    <col min="11018" max="11018" width="11.42578125" customWidth="1"/>
    <col min="11019" max="11019" width="10.140625" bestFit="1" customWidth="1"/>
    <col min="11020" max="11020" width="3.28515625" customWidth="1"/>
    <col min="11021" max="11022" width="10.28515625" customWidth="1"/>
    <col min="11023" max="11023" width="3.140625" customWidth="1"/>
    <col min="11265" max="11265" width="8" customWidth="1"/>
    <col min="11266" max="11266" width="10" bestFit="1" customWidth="1"/>
    <col min="11267" max="11269" width="0" hidden="1" customWidth="1"/>
    <col min="11270" max="11270" width="14.5703125" customWidth="1"/>
    <col min="11271" max="11271" width="13.5703125" customWidth="1"/>
    <col min="11272" max="11272" width="11.42578125" customWidth="1"/>
    <col min="11273" max="11273" width="19.28515625" customWidth="1"/>
    <col min="11274" max="11274" width="11.42578125" customWidth="1"/>
    <col min="11275" max="11275" width="10.140625" bestFit="1" customWidth="1"/>
    <col min="11276" max="11276" width="3.28515625" customWidth="1"/>
    <col min="11277" max="11278" width="10.28515625" customWidth="1"/>
    <col min="11279" max="11279" width="3.140625" customWidth="1"/>
    <col min="11521" max="11521" width="8" customWidth="1"/>
    <col min="11522" max="11522" width="10" bestFit="1" customWidth="1"/>
    <col min="11523" max="11525" width="0" hidden="1" customWidth="1"/>
    <col min="11526" max="11526" width="14.5703125" customWidth="1"/>
    <col min="11527" max="11527" width="13.5703125" customWidth="1"/>
    <col min="11528" max="11528" width="11.42578125" customWidth="1"/>
    <col min="11529" max="11529" width="19.28515625" customWidth="1"/>
    <col min="11530" max="11530" width="11.42578125" customWidth="1"/>
    <col min="11531" max="11531" width="10.140625" bestFit="1" customWidth="1"/>
    <col min="11532" max="11532" width="3.28515625" customWidth="1"/>
    <col min="11533" max="11534" width="10.28515625" customWidth="1"/>
    <col min="11535" max="11535" width="3.140625" customWidth="1"/>
    <col min="11777" max="11777" width="8" customWidth="1"/>
    <col min="11778" max="11778" width="10" bestFit="1" customWidth="1"/>
    <col min="11779" max="11781" width="0" hidden="1" customWidth="1"/>
    <col min="11782" max="11782" width="14.5703125" customWidth="1"/>
    <col min="11783" max="11783" width="13.5703125" customWidth="1"/>
    <col min="11784" max="11784" width="11.42578125" customWidth="1"/>
    <col min="11785" max="11785" width="19.28515625" customWidth="1"/>
    <col min="11786" max="11786" width="11.42578125" customWidth="1"/>
    <col min="11787" max="11787" width="10.140625" bestFit="1" customWidth="1"/>
    <col min="11788" max="11788" width="3.28515625" customWidth="1"/>
    <col min="11789" max="11790" width="10.28515625" customWidth="1"/>
    <col min="11791" max="11791" width="3.140625" customWidth="1"/>
    <col min="12033" max="12033" width="8" customWidth="1"/>
    <col min="12034" max="12034" width="10" bestFit="1" customWidth="1"/>
    <col min="12035" max="12037" width="0" hidden="1" customWidth="1"/>
    <col min="12038" max="12038" width="14.5703125" customWidth="1"/>
    <col min="12039" max="12039" width="13.5703125" customWidth="1"/>
    <col min="12040" max="12040" width="11.42578125" customWidth="1"/>
    <col min="12041" max="12041" width="19.28515625" customWidth="1"/>
    <col min="12042" max="12042" width="11.42578125" customWidth="1"/>
    <col min="12043" max="12043" width="10.140625" bestFit="1" customWidth="1"/>
    <col min="12044" max="12044" width="3.28515625" customWidth="1"/>
    <col min="12045" max="12046" width="10.28515625" customWidth="1"/>
    <col min="12047" max="12047" width="3.140625" customWidth="1"/>
    <col min="12289" max="12289" width="8" customWidth="1"/>
    <col min="12290" max="12290" width="10" bestFit="1" customWidth="1"/>
    <col min="12291" max="12293" width="0" hidden="1" customWidth="1"/>
    <col min="12294" max="12294" width="14.5703125" customWidth="1"/>
    <col min="12295" max="12295" width="13.5703125" customWidth="1"/>
    <col min="12296" max="12296" width="11.42578125" customWidth="1"/>
    <col min="12297" max="12297" width="19.28515625" customWidth="1"/>
    <col min="12298" max="12298" width="11.42578125" customWidth="1"/>
    <col min="12299" max="12299" width="10.140625" bestFit="1" customWidth="1"/>
    <col min="12300" max="12300" width="3.28515625" customWidth="1"/>
    <col min="12301" max="12302" width="10.28515625" customWidth="1"/>
    <col min="12303" max="12303" width="3.140625" customWidth="1"/>
    <col min="12545" max="12545" width="8" customWidth="1"/>
    <col min="12546" max="12546" width="10" bestFit="1" customWidth="1"/>
    <col min="12547" max="12549" width="0" hidden="1" customWidth="1"/>
    <col min="12550" max="12550" width="14.5703125" customWidth="1"/>
    <col min="12551" max="12551" width="13.5703125" customWidth="1"/>
    <col min="12552" max="12552" width="11.42578125" customWidth="1"/>
    <col min="12553" max="12553" width="19.28515625" customWidth="1"/>
    <col min="12554" max="12554" width="11.42578125" customWidth="1"/>
    <col min="12555" max="12555" width="10.140625" bestFit="1" customWidth="1"/>
    <col min="12556" max="12556" width="3.28515625" customWidth="1"/>
    <col min="12557" max="12558" width="10.28515625" customWidth="1"/>
    <col min="12559" max="12559" width="3.140625" customWidth="1"/>
    <col min="12801" max="12801" width="8" customWidth="1"/>
    <col min="12802" max="12802" width="10" bestFit="1" customWidth="1"/>
    <col min="12803" max="12805" width="0" hidden="1" customWidth="1"/>
    <col min="12806" max="12806" width="14.5703125" customWidth="1"/>
    <col min="12807" max="12807" width="13.5703125" customWidth="1"/>
    <col min="12808" max="12808" width="11.42578125" customWidth="1"/>
    <col min="12809" max="12809" width="19.28515625" customWidth="1"/>
    <col min="12810" max="12810" width="11.42578125" customWidth="1"/>
    <col min="12811" max="12811" width="10.140625" bestFit="1" customWidth="1"/>
    <col min="12812" max="12812" width="3.28515625" customWidth="1"/>
    <col min="12813" max="12814" width="10.28515625" customWidth="1"/>
    <col min="12815" max="12815" width="3.140625" customWidth="1"/>
    <col min="13057" max="13057" width="8" customWidth="1"/>
    <col min="13058" max="13058" width="10" bestFit="1" customWidth="1"/>
    <col min="13059" max="13061" width="0" hidden="1" customWidth="1"/>
    <col min="13062" max="13062" width="14.5703125" customWidth="1"/>
    <col min="13063" max="13063" width="13.5703125" customWidth="1"/>
    <col min="13064" max="13064" width="11.42578125" customWidth="1"/>
    <col min="13065" max="13065" width="19.28515625" customWidth="1"/>
    <col min="13066" max="13066" width="11.42578125" customWidth="1"/>
    <col min="13067" max="13067" width="10.140625" bestFit="1" customWidth="1"/>
    <col min="13068" max="13068" width="3.28515625" customWidth="1"/>
    <col min="13069" max="13070" width="10.28515625" customWidth="1"/>
    <col min="13071" max="13071" width="3.140625" customWidth="1"/>
    <col min="13313" max="13313" width="8" customWidth="1"/>
    <col min="13314" max="13314" width="10" bestFit="1" customWidth="1"/>
    <col min="13315" max="13317" width="0" hidden="1" customWidth="1"/>
    <col min="13318" max="13318" width="14.5703125" customWidth="1"/>
    <col min="13319" max="13319" width="13.5703125" customWidth="1"/>
    <col min="13320" max="13320" width="11.42578125" customWidth="1"/>
    <col min="13321" max="13321" width="19.28515625" customWidth="1"/>
    <col min="13322" max="13322" width="11.42578125" customWidth="1"/>
    <col min="13323" max="13323" width="10.140625" bestFit="1" customWidth="1"/>
    <col min="13324" max="13324" width="3.28515625" customWidth="1"/>
    <col min="13325" max="13326" width="10.28515625" customWidth="1"/>
    <col min="13327" max="13327" width="3.140625" customWidth="1"/>
    <col min="13569" max="13569" width="8" customWidth="1"/>
    <col min="13570" max="13570" width="10" bestFit="1" customWidth="1"/>
    <col min="13571" max="13573" width="0" hidden="1" customWidth="1"/>
    <col min="13574" max="13574" width="14.5703125" customWidth="1"/>
    <col min="13575" max="13575" width="13.5703125" customWidth="1"/>
    <col min="13576" max="13576" width="11.42578125" customWidth="1"/>
    <col min="13577" max="13577" width="19.28515625" customWidth="1"/>
    <col min="13578" max="13578" width="11.42578125" customWidth="1"/>
    <col min="13579" max="13579" width="10.140625" bestFit="1" customWidth="1"/>
    <col min="13580" max="13580" width="3.28515625" customWidth="1"/>
    <col min="13581" max="13582" width="10.28515625" customWidth="1"/>
    <col min="13583" max="13583" width="3.140625" customWidth="1"/>
    <col min="13825" max="13825" width="8" customWidth="1"/>
    <col min="13826" max="13826" width="10" bestFit="1" customWidth="1"/>
    <col min="13827" max="13829" width="0" hidden="1" customWidth="1"/>
    <col min="13830" max="13830" width="14.5703125" customWidth="1"/>
    <col min="13831" max="13831" width="13.5703125" customWidth="1"/>
    <col min="13832" max="13832" width="11.42578125" customWidth="1"/>
    <col min="13833" max="13833" width="19.28515625" customWidth="1"/>
    <col min="13834" max="13834" width="11.42578125" customWidth="1"/>
    <col min="13835" max="13835" width="10.140625" bestFit="1" customWidth="1"/>
    <col min="13836" max="13836" width="3.28515625" customWidth="1"/>
    <col min="13837" max="13838" width="10.28515625" customWidth="1"/>
    <col min="13839" max="13839" width="3.140625" customWidth="1"/>
    <col min="14081" max="14081" width="8" customWidth="1"/>
    <col min="14082" max="14082" width="10" bestFit="1" customWidth="1"/>
    <col min="14083" max="14085" width="0" hidden="1" customWidth="1"/>
    <col min="14086" max="14086" width="14.5703125" customWidth="1"/>
    <col min="14087" max="14087" width="13.5703125" customWidth="1"/>
    <col min="14088" max="14088" width="11.42578125" customWidth="1"/>
    <col min="14089" max="14089" width="19.28515625" customWidth="1"/>
    <col min="14090" max="14090" width="11.42578125" customWidth="1"/>
    <col min="14091" max="14091" width="10.140625" bestFit="1" customWidth="1"/>
    <col min="14092" max="14092" width="3.28515625" customWidth="1"/>
    <col min="14093" max="14094" width="10.28515625" customWidth="1"/>
    <col min="14095" max="14095" width="3.140625" customWidth="1"/>
    <col min="14337" max="14337" width="8" customWidth="1"/>
    <col min="14338" max="14338" width="10" bestFit="1" customWidth="1"/>
    <col min="14339" max="14341" width="0" hidden="1" customWidth="1"/>
    <col min="14342" max="14342" width="14.5703125" customWidth="1"/>
    <col min="14343" max="14343" width="13.5703125" customWidth="1"/>
    <col min="14344" max="14344" width="11.42578125" customWidth="1"/>
    <col min="14345" max="14345" width="19.28515625" customWidth="1"/>
    <col min="14346" max="14346" width="11.42578125" customWidth="1"/>
    <col min="14347" max="14347" width="10.140625" bestFit="1" customWidth="1"/>
    <col min="14348" max="14348" width="3.28515625" customWidth="1"/>
    <col min="14349" max="14350" width="10.28515625" customWidth="1"/>
    <col min="14351" max="14351" width="3.140625" customWidth="1"/>
    <col min="14593" max="14593" width="8" customWidth="1"/>
    <col min="14594" max="14594" width="10" bestFit="1" customWidth="1"/>
    <col min="14595" max="14597" width="0" hidden="1" customWidth="1"/>
    <col min="14598" max="14598" width="14.5703125" customWidth="1"/>
    <col min="14599" max="14599" width="13.5703125" customWidth="1"/>
    <col min="14600" max="14600" width="11.42578125" customWidth="1"/>
    <col min="14601" max="14601" width="19.28515625" customWidth="1"/>
    <col min="14602" max="14602" width="11.42578125" customWidth="1"/>
    <col min="14603" max="14603" width="10.140625" bestFit="1" customWidth="1"/>
    <col min="14604" max="14604" width="3.28515625" customWidth="1"/>
    <col min="14605" max="14606" width="10.28515625" customWidth="1"/>
    <col min="14607" max="14607" width="3.140625" customWidth="1"/>
    <col min="14849" max="14849" width="8" customWidth="1"/>
    <col min="14850" max="14850" width="10" bestFit="1" customWidth="1"/>
    <col min="14851" max="14853" width="0" hidden="1" customWidth="1"/>
    <col min="14854" max="14854" width="14.5703125" customWidth="1"/>
    <col min="14855" max="14855" width="13.5703125" customWidth="1"/>
    <col min="14856" max="14856" width="11.42578125" customWidth="1"/>
    <col min="14857" max="14857" width="19.28515625" customWidth="1"/>
    <col min="14858" max="14858" width="11.42578125" customWidth="1"/>
    <col min="14859" max="14859" width="10.140625" bestFit="1" customWidth="1"/>
    <col min="14860" max="14860" width="3.28515625" customWidth="1"/>
    <col min="14861" max="14862" width="10.28515625" customWidth="1"/>
    <col min="14863" max="14863" width="3.140625" customWidth="1"/>
    <col min="15105" max="15105" width="8" customWidth="1"/>
    <col min="15106" max="15106" width="10" bestFit="1" customWidth="1"/>
    <col min="15107" max="15109" width="0" hidden="1" customWidth="1"/>
    <col min="15110" max="15110" width="14.5703125" customWidth="1"/>
    <col min="15111" max="15111" width="13.5703125" customWidth="1"/>
    <col min="15112" max="15112" width="11.42578125" customWidth="1"/>
    <col min="15113" max="15113" width="19.28515625" customWidth="1"/>
    <col min="15114" max="15114" width="11.42578125" customWidth="1"/>
    <col min="15115" max="15115" width="10.140625" bestFit="1" customWidth="1"/>
    <col min="15116" max="15116" width="3.28515625" customWidth="1"/>
    <col min="15117" max="15118" width="10.28515625" customWidth="1"/>
    <col min="15119" max="15119" width="3.140625" customWidth="1"/>
    <col min="15361" max="15361" width="8" customWidth="1"/>
    <col min="15362" max="15362" width="10" bestFit="1" customWidth="1"/>
    <col min="15363" max="15365" width="0" hidden="1" customWidth="1"/>
    <col min="15366" max="15366" width="14.5703125" customWidth="1"/>
    <col min="15367" max="15367" width="13.5703125" customWidth="1"/>
    <col min="15368" max="15368" width="11.42578125" customWidth="1"/>
    <col min="15369" max="15369" width="19.28515625" customWidth="1"/>
    <col min="15370" max="15370" width="11.42578125" customWidth="1"/>
    <col min="15371" max="15371" width="10.140625" bestFit="1" customWidth="1"/>
    <col min="15372" max="15372" width="3.28515625" customWidth="1"/>
    <col min="15373" max="15374" width="10.28515625" customWidth="1"/>
    <col min="15375" max="15375" width="3.140625" customWidth="1"/>
    <col min="15617" max="15617" width="8" customWidth="1"/>
    <col min="15618" max="15618" width="10" bestFit="1" customWidth="1"/>
    <col min="15619" max="15621" width="0" hidden="1" customWidth="1"/>
    <col min="15622" max="15622" width="14.5703125" customWidth="1"/>
    <col min="15623" max="15623" width="13.5703125" customWidth="1"/>
    <col min="15624" max="15624" width="11.42578125" customWidth="1"/>
    <col min="15625" max="15625" width="19.28515625" customWidth="1"/>
    <col min="15626" max="15626" width="11.42578125" customWidth="1"/>
    <col min="15627" max="15627" width="10.140625" bestFit="1" customWidth="1"/>
    <col min="15628" max="15628" width="3.28515625" customWidth="1"/>
    <col min="15629" max="15630" width="10.28515625" customWidth="1"/>
    <col min="15631" max="15631" width="3.140625" customWidth="1"/>
    <col min="15873" max="15873" width="8" customWidth="1"/>
    <col min="15874" max="15874" width="10" bestFit="1" customWidth="1"/>
    <col min="15875" max="15877" width="0" hidden="1" customWidth="1"/>
    <col min="15878" max="15878" width="14.5703125" customWidth="1"/>
    <col min="15879" max="15879" width="13.5703125" customWidth="1"/>
    <col min="15880" max="15880" width="11.42578125" customWidth="1"/>
    <col min="15881" max="15881" width="19.28515625" customWidth="1"/>
    <col min="15882" max="15882" width="11.42578125" customWidth="1"/>
    <col min="15883" max="15883" width="10.140625" bestFit="1" customWidth="1"/>
    <col min="15884" max="15884" width="3.28515625" customWidth="1"/>
    <col min="15885" max="15886" width="10.28515625" customWidth="1"/>
    <col min="15887" max="15887" width="3.140625" customWidth="1"/>
    <col min="16129" max="16129" width="8" customWidth="1"/>
    <col min="16130" max="16130" width="10" bestFit="1" customWidth="1"/>
    <col min="16131" max="16133" width="0" hidden="1" customWidth="1"/>
    <col min="16134" max="16134" width="14.5703125" customWidth="1"/>
    <col min="16135" max="16135" width="13.5703125" customWidth="1"/>
    <col min="16136" max="16136" width="11.42578125" customWidth="1"/>
    <col min="16137" max="16137" width="19.28515625" customWidth="1"/>
    <col min="16138" max="16138" width="11.42578125" customWidth="1"/>
    <col min="16139" max="16139" width="10.140625" bestFit="1" customWidth="1"/>
    <col min="16140" max="16140" width="3.28515625" customWidth="1"/>
    <col min="16141" max="16142" width="10.28515625" customWidth="1"/>
    <col min="16143" max="16143" width="3.140625" customWidth="1"/>
  </cols>
  <sheetData>
    <row r="1" spans="1:14" s="156" customFormat="1" ht="18" x14ac:dyDescent="0.35">
      <c r="A1" s="340" t="str">
        <f>'11A'!A1</f>
        <v>Q-2(July-sep-23)</v>
      </c>
      <c r="B1" s="340"/>
      <c r="C1" s="340"/>
      <c r="D1" s="340"/>
      <c r="E1" s="340"/>
      <c r="F1" s="340"/>
      <c r="G1" s="155"/>
      <c r="H1" s="155"/>
      <c r="I1" s="155"/>
      <c r="J1" s="155"/>
      <c r="K1" s="155"/>
    </row>
    <row r="2" spans="1:14" s="156" customFormat="1" ht="18" x14ac:dyDescent="0.35">
      <c r="A2" s="155" t="str">
        <f>'11A'!A2</f>
        <v>Year: 2023-24</v>
      </c>
      <c r="B2" s="155"/>
      <c r="C2" s="155"/>
      <c r="D2" s="155"/>
      <c r="E2" s="155"/>
      <c r="F2" s="155"/>
      <c r="G2" s="155"/>
      <c r="H2" s="155"/>
      <c r="I2" s="155"/>
      <c r="J2" s="155"/>
      <c r="K2" s="155"/>
    </row>
    <row r="3" spans="1:14" ht="18" x14ac:dyDescent="0.35">
      <c r="A3" s="374" t="s">
        <v>144</v>
      </c>
      <c r="B3" s="374"/>
      <c r="C3" s="374"/>
      <c r="D3" s="374"/>
      <c r="E3" s="374"/>
      <c r="F3" s="374"/>
      <c r="G3" s="374"/>
      <c r="H3" s="374"/>
      <c r="I3" s="374"/>
      <c r="J3" s="374"/>
      <c r="K3" s="157"/>
    </row>
    <row r="4" spans="1:14" ht="96.75" customHeight="1" x14ac:dyDescent="0.25">
      <c r="A4" s="345" t="s">
        <v>107</v>
      </c>
      <c r="B4" s="345" t="s">
        <v>36</v>
      </c>
      <c r="C4" s="158" t="s">
        <v>145</v>
      </c>
      <c r="D4" s="158" t="s">
        <v>146</v>
      </c>
      <c r="E4" s="158" t="s">
        <v>147</v>
      </c>
      <c r="F4" s="345" t="s">
        <v>148</v>
      </c>
      <c r="G4" s="345" t="s">
        <v>149</v>
      </c>
      <c r="H4" s="345" t="s">
        <v>150</v>
      </c>
      <c r="I4" s="375" t="s">
        <v>151</v>
      </c>
      <c r="J4" s="345"/>
      <c r="K4" s="345"/>
      <c r="M4" s="345" t="s">
        <v>152</v>
      </c>
      <c r="N4" s="345"/>
    </row>
    <row r="5" spans="1:14" ht="20.25" customHeight="1" x14ac:dyDescent="0.25">
      <c r="A5" s="345"/>
      <c r="B5" s="345"/>
      <c r="C5" s="158"/>
      <c r="D5" s="158"/>
      <c r="E5" s="158"/>
      <c r="F5" s="345"/>
      <c r="G5" s="345"/>
      <c r="H5" s="345"/>
      <c r="I5" s="375"/>
      <c r="J5" s="158" t="s">
        <v>153</v>
      </c>
      <c r="K5" s="158" t="s">
        <v>154</v>
      </c>
      <c r="M5" s="345"/>
      <c r="N5" s="345"/>
    </row>
    <row r="6" spans="1:14" ht="18" x14ac:dyDescent="0.25">
      <c r="A6" s="159">
        <v>1</v>
      </c>
      <c r="B6" s="160">
        <v>2</v>
      </c>
      <c r="C6" s="161">
        <v>3</v>
      </c>
      <c r="D6" s="161">
        <v>4</v>
      </c>
      <c r="E6" s="161" t="s">
        <v>155</v>
      </c>
      <c r="F6" s="161">
        <v>3</v>
      </c>
      <c r="G6" s="161">
        <v>4</v>
      </c>
      <c r="H6" s="161">
        <v>5</v>
      </c>
      <c r="I6" s="160">
        <v>6</v>
      </c>
      <c r="J6" s="161" t="s">
        <v>156</v>
      </c>
      <c r="K6" s="161" t="s">
        <v>157</v>
      </c>
      <c r="M6" s="158" t="s">
        <v>153</v>
      </c>
      <c r="N6" s="158" t="s">
        <v>154</v>
      </c>
    </row>
    <row r="7" spans="1:14" s="168" customFormat="1" ht="35.1" customHeight="1" x14ac:dyDescent="0.25">
      <c r="A7" s="145">
        <v>1</v>
      </c>
      <c r="B7" s="145" t="str">
        <f>'11A'!B11</f>
        <v>July' 23</v>
      </c>
      <c r="C7" s="162" t="s">
        <v>158</v>
      </c>
      <c r="D7" s="163"/>
      <c r="E7" s="162"/>
      <c r="F7" s="147">
        <v>3310911</v>
      </c>
      <c r="G7" s="147">
        <v>3506961</v>
      </c>
      <c r="H7" s="147">
        <v>3506961</v>
      </c>
      <c r="I7" s="147">
        <v>1362751258</v>
      </c>
      <c r="J7" s="164">
        <f>I7/H7</f>
        <v>388.58466290329432</v>
      </c>
      <c r="K7" s="165">
        <f>J7/1440</f>
        <v>0.26985046034950994</v>
      </c>
      <c r="L7" s="166"/>
      <c r="M7" s="150">
        <v>351</v>
      </c>
      <c r="N7" s="167">
        <f>M7/1440</f>
        <v>0.24374999999999999</v>
      </c>
    </row>
    <row r="8" spans="1:14" s="168" customFormat="1" ht="35.1" customHeight="1" x14ac:dyDescent="0.25">
      <c r="A8" s="145">
        <v>2</v>
      </c>
      <c r="B8" s="145" t="str">
        <f>'11A'!B12</f>
        <v>Aug' 23</v>
      </c>
      <c r="C8" s="162" t="s">
        <v>159</v>
      </c>
      <c r="D8" s="163"/>
      <c r="E8" s="162"/>
      <c r="F8" s="147">
        <v>3197040</v>
      </c>
      <c r="G8" s="147">
        <v>3483209</v>
      </c>
      <c r="H8" s="147">
        <v>3483209</v>
      </c>
      <c r="I8" s="147">
        <v>967193886</v>
      </c>
      <c r="J8" s="164">
        <f>I8/H8</f>
        <v>277.67322776210096</v>
      </c>
      <c r="K8" s="165">
        <f>J8/1440</f>
        <v>0.19282863039034789</v>
      </c>
      <c r="L8" s="166"/>
      <c r="M8" s="150">
        <v>253</v>
      </c>
      <c r="N8" s="167">
        <f>M8/1440</f>
        <v>0.17569444444444443</v>
      </c>
    </row>
    <row r="9" spans="1:14" s="168" customFormat="1" ht="35.1" customHeight="1" x14ac:dyDescent="0.25">
      <c r="A9" s="145">
        <v>3</v>
      </c>
      <c r="B9" s="145" t="str">
        <f>'11A'!B13</f>
        <v>Sep' 23</v>
      </c>
      <c r="C9" s="162"/>
      <c r="D9" s="163"/>
      <c r="E9" s="162"/>
      <c r="F9" s="147">
        <v>3293122</v>
      </c>
      <c r="G9" s="147">
        <v>3523731</v>
      </c>
      <c r="H9" s="147">
        <v>3523731</v>
      </c>
      <c r="I9" s="147">
        <v>1620159863</v>
      </c>
      <c r="J9" s="164">
        <f>I9/H9</f>
        <v>459.78534201390517</v>
      </c>
      <c r="K9" s="165">
        <f>J9/1440</f>
        <v>0.31929537639854527</v>
      </c>
      <c r="L9" s="166"/>
      <c r="M9" s="150">
        <v>325</v>
      </c>
      <c r="N9" s="167">
        <f>M9/1440</f>
        <v>0.22569444444444445</v>
      </c>
    </row>
    <row r="10" spans="1:14" ht="35.1" customHeight="1" x14ac:dyDescent="0.25">
      <c r="A10" s="169"/>
      <c r="B10" s="169"/>
      <c r="C10" s="169"/>
      <c r="D10" s="169"/>
      <c r="E10" s="169"/>
      <c r="F10" s="169"/>
      <c r="G10" s="170">
        <f>SUM(G7:G9)</f>
        <v>10513901</v>
      </c>
      <c r="H10" s="152">
        <f>SUM(H7:H9)</f>
        <v>10513901</v>
      </c>
      <c r="I10" s="170">
        <f>SUM(I7:I9)</f>
        <v>3950105007</v>
      </c>
      <c r="J10" s="171">
        <f>I10/H10</f>
        <v>375.70308175814097</v>
      </c>
      <c r="K10" s="172">
        <f>J10/1440</f>
        <v>0.2609049178875979</v>
      </c>
      <c r="L10" s="169"/>
      <c r="M10" s="173">
        <f>AVERAGE(M7:M9)</f>
        <v>309.66666666666669</v>
      </c>
      <c r="N10" s="167">
        <f>M10/1440</f>
        <v>0.21504629629629632</v>
      </c>
    </row>
  </sheetData>
  <mergeCells count="10">
    <mergeCell ref="M4:N5"/>
    <mergeCell ref="A1:F1"/>
    <mergeCell ref="A3:J3"/>
    <mergeCell ref="A4:A5"/>
    <mergeCell ref="B4:B5"/>
    <mergeCell ref="F4:F5"/>
    <mergeCell ref="G4:G5"/>
    <mergeCell ref="H4:H5"/>
    <mergeCell ref="I4:I5"/>
    <mergeCell ref="J4:K4"/>
  </mergeCells>
  <printOptions horizontalCentered="1" verticalCentered="1"/>
  <pageMargins left="0.45" right="0.45" top="0.5" bottom="0.5" header="0.3" footer="0.3"/>
  <pageSetup paperSize="9" orientation="landscape" horizontalDpi="120" verticalDpi="144" r:id="rId1"/>
  <headerFooter>
    <oddFooter>&amp;L&amp;A</oddFooter>
  </headerFooter>
  <drawing r:id="rId2"/>
  <legacyDrawing r:id="rId3"/>
  <oleObjects>
    <mc:AlternateContent xmlns:mc="http://schemas.openxmlformats.org/markup-compatibility/2006">
      <mc:Choice Requires="x14">
        <oleObject progId="Equation.3" shapeId="2049" r:id="rId4">
          <objectPr defaultSize="0" autoPict="0" r:id="rId5">
            <anchor moveWithCells="1" sizeWithCells="1">
              <from>
                <xdr:col>9</xdr:col>
                <xdr:colOff>209550</xdr:colOff>
                <xdr:row>3</xdr:row>
                <xdr:rowOff>238125</xdr:rowOff>
              </from>
              <to>
                <xdr:col>10</xdr:col>
                <xdr:colOff>390525</xdr:colOff>
                <xdr:row>3</xdr:row>
                <xdr:rowOff>885825</xdr:rowOff>
              </to>
            </anchor>
          </objectPr>
        </oleObject>
      </mc:Choice>
      <mc:Fallback>
        <oleObject progId="Equation.3" shapeId="2049" r:id="rId4"/>
      </mc:Fallback>
    </mc:AlternateContent>
    <mc:AlternateContent xmlns:mc="http://schemas.openxmlformats.org/markup-compatibility/2006">
      <mc:Choice Requires="x14">
        <oleObject progId="Equation.3" shapeId="2050" r:id="rId6">
          <objectPr defaultSize="0" autoPict="0" r:id="rId7">
            <anchor moveWithCells="1" sizeWithCells="1">
              <from>
                <xdr:col>8</xdr:col>
                <xdr:colOff>152400</xdr:colOff>
                <xdr:row>3</xdr:row>
                <xdr:rowOff>809625</xdr:rowOff>
              </from>
              <to>
                <xdr:col>8</xdr:col>
                <xdr:colOff>1143000</xdr:colOff>
                <xdr:row>4</xdr:row>
                <xdr:rowOff>142875</xdr:rowOff>
              </to>
            </anchor>
          </objectPr>
        </oleObject>
      </mc:Choice>
      <mc:Fallback>
        <oleObject progId="Equation.3" shapeId="2050" r:id="rId6"/>
      </mc:Fallback>
    </mc:AlternateContent>
  </oleObjec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59999389629810485"/>
  </sheetPr>
  <dimension ref="A1:I11"/>
  <sheetViews>
    <sheetView zoomScaleNormal="100" zoomScaleSheetLayoutView="100" workbookViewId="0">
      <selection activeCell="B12" sqref="B12"/>
    </sheetView>
  </sheetViews>
  <sheetFormatPr defaultRowHeight="14.25" x14ac:dyDescent="0.2"/>
  <cols>
    <col min="1" max="1" width="4" style="62" bestFit="1" customWidth="1"/>
    <col min="2" max="2" width="10.7109375" style="62" customWidth="1"/>
    <col min="3" max="3" width="14.140625" style="62" customWidth="1"/>
    <col min="4" max="4" width="15.7109375" style="62" customWidth="1"/>
    <col min="5" max="5" width="15.42578125" style="62" customWidth="1"/>
    <col min="6" max="6" width="13.42578125" style="62" customWidth="1"/>
    <col min="7" max="7" width="16.5703125" style="185" customWidth="1"/>
    <col min="8" max="8" width="2" style="62" customWidth="1"/>
    <col min="9" max="9" width="14.140625" style="62" customWidth="1"/>
    <col min="10" max="256" width="9.140625" style="62"/>
    <col min="257" max="257" width="4" style="62" bestFit="1" customWidth="1"/>
    <col min="258" max="258" width="10.7109375" style="62" customWidth="1"/>
    <col min="259" max="259" width="14.140625" style="62" customWidth="1"/>
    <col min="260" max="260" width="15.7109375" style="62" customWidth="1"/>
    <col min="261" max="261" width="15.42578125" style="62" customWidth="1"/>
    <col min="262" max="262" width="13.42578125" style="62" customWidth="1"/>
    <col min="263" max="263" width="16.5703125" style="62" customWidth="1"/>
    <col min="264" max="264" width="2" style="62" customWidth="1"/>
    <col min="265" max="265" width="14.140625" style="62" customWidth="1"/>
    <col min="266" max="512" width="9.140625" style="62"/>
    <col min="513" max="513" width="4" style="62" bestFit="1" customWidth="1"/>
    <col min="514" max="514" width="10.7109375" style="62" customWidth="1"/>
    <col min="515" max="515" width="14.140625" style="62" customWidth="1"/>
    <col min="516" max="516" width="15.7109375" style="62" customWidth="1"/>
    <col min="517" max="517" width="15.42578125" style="62" customWidth="1"/>
    <col min="518" max="518" width="13.42578125" style="62" customWidth="1"/>
    <col min="519" max="519" width="16.5703125" style="62" customWidth="1"/>
    <col min="520" max="520" width="2" style="62" customWidth="1"/>
    <col min="521" max="521" width="14.140625" style="62" customWidth="1"/>
    <col min="522" max="768" width="9.140625" style="62"/>
    <col min="769" max="769" width="4" style="62" bestFit="1" customWidth="1"/>
    <col min="770" max="770" width="10.7109375" style="62" customWidth="1"/>
    <col min="771" max="771" width="14.140625" style="62" customWidth="1"/>
    <col min="772" max="772" width="15.7109375" style="62" customWidth="1"/>
    <col min="773" max="773" width="15.42578125" style="62" customWidth="1"/>
    <col min="774" max="774" width="13.42578125" style="62" customWidth="1"/>
    <col min="775" max="775" width="16.5703125" style="62" customWidth="1"/>
    <col min="776" max="776" width="2" style="62" customWidth="1"/>
    <col min="777" max="777" width="14.140625" style="62" customWidth="1"/>
    <col min="778" max="1024" width="9.140625" style="62"/>
    <col min="1025" max="1025" width="4" style="62" bestFit="1" customWidth="1"/>
    <col min="1026" max="1026" width="10.7109375" style="62" customWidth="1"/>
    <col min="1027" max="1027" width="14.140625" style="62" customWidth="1"/>
    <col min="1028" max="1028" width="15.7109375" style="62" customWidth="1"/>
    <col min="1029" max="1029" width="15.42578125" style="62" customWidth="1"/>
    <col min="1030" max="1030" width="13.42578125" style="62" customWidth="1"/>
    <col min="1031" max="1031" width="16.5703125" style="62" customWidth="1"/>
    <col min="1032" max="1032" width="2" style="62" customWidth="1"/>
    <col min="1033" max="1033" width="14.140625" style="62" customWidth="1"/>
    <col min="1034" max="1280" width="9.140625" style="62"/>
    <col min="1281" max="1281" width="4" style="62" bestFit="1" customWidth="1"/>
    <col min="1282" max="1282" width="10.7109375" style="62" customWidth="1"/>
    <col min="1283" max="1283" width="14.140625" style="62" customWidth="1"/>
    <col min="1284" max="1284" width="15.7109375" style="62" customWidth="1"/>
    <col min="1285" max="1285" width="15.42578125" style="62" customWidth="1"/>
    <col min="1286" max="1286" width="13.42578125" style="62" customWidth="1"/>
    <col min="1287" max="1287" width="16.5703125" style="62" customWidth="1"/>
    <col min="1288" max="1288" width="2" style="62" customWidth="1"/>
    <col min="1289" max="1289" width="14.140625" style="62" customWidth="1"/>
    <col min="1290" max="1536" width="9.140625" style="62"/>
    <col min="1537" max="1537" width="4" style="62" bestFit="1" customWidth="1"/>
    <col min="1538" max="1538" width="10.7109375" style="62" customWidth="1"/>
    <col min="1539" max="1539" width="14.140625" style="62" customWidth="1"/>
    <col min="1540" max="1540" width="15.7109375" style="62" customWidth="1"/>
    <col min="1541" max="1541" width="15.42578125" style="62" customWidth="1"/>
    <col min="1542" max="1542" width="13.42578125" style="62" customWidth="1"/>
    <col min="1543" max="1543" width="16.5703125" style="62" customWidth="1"/>
    <col min="1544" max="1544" width="2" style="62" customWidth="1"/>
    <col min="1545" max="1545" width="14.140625" style="62" customWidth="1"/>
    <col min="1546" max="1792" width="9.140625" style="62"/>
    <col min="1793" max="1793" width="4" style="62" bestFit="1" customWidth="1"/>
    <col min="1794" max="1794" width="10.7109375" style="62" customWidth="1"/>
    <col min="1795" max="1795" width="14.140625" style="62" customWidth="1"/>
    <col min="1796" max="1796" width="15.7109375" style="62" customWidth="1"/>
    <col min="1797" max="1797" width="15.42578125" style="62" customWidth="1"/>
    <col min="1798" max="1798" width="13.42578125" style="62" customWidth="1"/>
    <col min="1799" max="1799" width="16.5703125" style="62" customWidth="1"/>
    <col min="1800" max="1800" width="2" style="62" customWidth="1"/>
    <col min="1801" max="1801" width="14.140625" style="62" customWidth="1"/>
    <col min="1802" max="2048" width="9.140625" style="62"/>
    <col min="2049" max="2049" width="4" style="62" bestFit="1" customWidth="1"/>
    <col min="2050" max="2050" width="10.7109375" style="62" customWidth="1"/>
    <col min="2051" max="2051" width="14.140625" style="62" customWidth="1"/>
    <col min="2052" max="2052" width="15.7109375" style="62" customWidth="1"/>
    <col min="2053" max="2053" width="15.42578125" style="62" customWidth="1"/>
    <col min="2054" max="2054" width="13.42578125" style="62" customWidth="1"/>
    <col min="2055" max="2055" width="16.5703125" style="62" customWidth="1"/>
    <col min="2056" max="2056" width="2" style="62" customWidth="1"/>
    <col min="2057" max="2057" width="14.140625" style="62" customWidth="1"/>
    <col min="2058" max="2304" width="9.140625" style="62"/>
    <col min="2305" max="2305" width="4" style="62" bestFit="1" customWidth="1"/>
    <col min="2306" max="2306" width="10.7109375" style="62" customWidth="1"/>
    <col min="2307" max="2307" width="14.140625" style="62" customWidth="1"/>
    <col min="2308" max="2308" width="15.7109375" style="62" customWidth="1"/>
    <col min="2309" max="2309" width="15.42578125" style="62" customWidth="1"/>
    <col min="2310" max="2310" width="13.42578125" style="62" customWidth="1"/>
    <col min="2311" max="2311" width="16.5703125" style="62" customWidth="1"/>
    <col min="2312" max="2312" width="2" style="62" customWidth="1"/>
    <col min="2313" max="2313" width="14.140625" style="62" customWidth="1"/>
    <col min="2314" max="2560" width="9.140625" style="62"/>
    <col min="2561" max="2561" width="4" style="62" bestFit="1" customWidth="1"/>
    <col min="2562" max="2562" width="10.7109375" style="62" customWidth="1"/>
    <col min="2563" max="2563" width="14.140625" style="62" customWidth="1"/>
    <col min="2564" max="2564" width="15.7109375" style="62" customWidth="1"/>
    <col min="2565" max="2565" width="15.42578125" style="62" customWidth="1"/>
    <col min="2566" max="2566" width="13.42578125" style="62" customWidth="1"/>
    <col min="2567" max="2567" width="16.5703125" style="62" customWidth="1"/>
    <col min="2568" max="2568" width="2" style="62" customWidth="1"/>
    <col min="2569" max="2569" width="14.140625" style="62" customWidth="1"/>
    <col min="2570" max="2816" width="9.140625" style="62"/>
    <col min="2817" max="2817" width="4" style="62" bestFit="1" customWidth="1"/>
    <col min="2818" max="2818" width="10.7109375" style="62" customWidth="1"/>
    <col min="2819" max="2819" width="14.140625" style="62" customWidth="1"/>
    <col min="2820" max="2820" width="15.7109375" style="62" customWidth="1"/>
    <col min="2821" max="2821" width="15.42578125" style="62" customWidth="1"/>
    <col min="2822" max="2822" width="13.42578125" style="62" customWidth="1"/>
    <col min="2823" max="2823" width="16.5703125" style="62" customWidth="1"/>
    <col min="2824" max="2824" width="2" style="62" customWidth="1"/>
    <col min="2825" max="2825" width="14.140625" style="62" customWidth="1"/>
    <col min="2826" max="3072" width="9.140625" style="62"/>
    <col min="3073" max="3073" width="4" style="62" bestFit="1" customWidth="1"/>
    <col min="3074" max="3074" width="10.7109375" style="62" customWidth="1"/>
    <col min="3075" max="3075" width="14.140625" style="62" customWidth="1"/>
    <col min="3076" max="3076" width="15.7109375" style="62" customWidth="1"/>
    <col min="3077" max="3077" width="15.42578125" style="62" customWidth="1"/>
    <col min="3078" max="3078" width="13.42578125" style="62" customWidth="1"/>
    <col min="3079" max="3079" width="16.5703125" style="62" customWidth="1"/>
    <col min="3080" max="3080" width="2" style="62" customWidth="1"/>
    <col min="3081" max="3081" width="14.140625" style="62" customWidth="1"/>
    <col min="3082" max="3328" width="9.140625" style="62"/>
    <col min="3329" max="3329" width="4" style="62" bestFit="1" customWidth="1"/>
    <col min="3330" max="3330" width="10.7109375" style="62" customWidth="1"/>
    <col min="3331" max="3331" width="14.140625" style="62" customWidth="1"/>
    <col min="3332" max="3332" width="15.7109375" style="62" customWidth="1"/>
    <col min="3333" max="3333" width="15.42578125" style="62" customWidth="1"/>
    <col min="3334" max="3334" width="13.42578125" style="62" customWidth="1"/>
    <col min="3335" max="3335" width="16.5703125" style="62" customWidth="1"/>
    <col min="3336" max="3336" width="2" style="62" customWidth="1"/>
    <col min="3337" max="3337" width="14.140625" style="62" customWidth="1"/>
    <col min="3338" max="3584" width="9.140625" style="62"/>
    <col min="3585" max="3585" width="4" style="62" bestFit="1" customWidth="1"/>
    <col min="3586" max="3586" width="10.7109375" style="62" customWidth="1"/>
    <col min="3587" max="3587" width="14.140625" style="62" customWidth="1"/>
    <col min="3588" max="3588" width="15.7109375" style="62" customWidth="1"/>
    <col min="3589" max="3589" width="15.42578125" style="62" customWidth="1"/>
    <col min="3590" max="3590" width="13.42578125" style="62" customWidth="1"/>
    <col min="3591" max="3591" width="16.5703125" style="62" customWidth="1"/>
    <col min="3592" max="3592" width="2" style="62" customWidth="1"/>
    <col min="3593" max="3593" width="14.140625" style="62" customWidth="1"/>
    <col min="3594" max="3840" width="9.140625" style="62"/>
    <col min="3841" max="3841" width="4" style="62" bestFit="1" customWidth="1"/>
    <col min="3842" max="3842" width="10.7109375" style="62" customWidth="1"/>
    <col min="3843" max="3843" width="14.140625" style="62" customWidth="1"/>
    <col min="3844" max="3844" width="15.7109375" style="62" customWidth="1"/>
    <col min="3845" max="3845" width="15.42578125" style="62" customWidth="1"/>
    <col min="3846" max="3846" width="13.42578125" style="62" customWidth="1"/>
    <col min="3847" max="3847" width="16.5703125" style="62" customWidth="1"/>
    <col min="3848" max="3848" width="2" style="62" customWidth="1"/>
    <col min="3849" max="3849" width="14.140625" style="62" customWidth="1"/>
    <col min="3850" max="4096" width="9.140625" style="62"/>
    <col min="4097" max="4097" width="4" style="62" bestFit="1" customWidth="1"/>
    <col min="4098" max="4098" width="10.7109375" style="62" customWidth="1"/>
    <col min="4099" max="4099" width="14.140625" style="62" customWidth="1"/>
    <col min="4100" max="4100" width="15.7109375" style="62" customWidth="1"/>
    <col min="4101" max="4101" width="15.42578125" style="62" customWidth="1"/>
    <col min="4102" max="4102" width="13.42578125" style="62" customWidth="1"/>
    <col min="4103" max="4103" width="16.5703125" style="62" customWidth="1"/>
    <col min="4104" max="4104" width="2" style="62" customWidth="1"/>
    <col min="4105" max="4105" width="14.140625" style="62" customWidth="1"/>
    <col min="4106" max="4352" width="9.140625" style="62"/>
    <col min="4353" max="4353" width="4" style="62" bestFit="1" customWidth="1"/>
    <col min="4354" max="4354" width="10.7109375" style="62" customWidth="1"/>
    <col min="4355" max="4355" width="14.140625" style="62" customWidth="1"/>
    <col min="4356" max="4356" width="15.7109375" style="62" customWidth="1"/>
    <col min="4357" max="4357" width="15.42578125" style="62" customWidth="1"/>
    <col min="4358" max="4358" width="13.42578125" style="62" customWidth="1"/>
    <col min="4359" max="4359" width="16.5703125" style="62" customWidth="1"/>
    <col min="4360" max="4360" width="2" style="62" customWidth="1"/>
    <col min="4361" max="4361" width="14.140625" style="62" customWidth="1"/>
    <col min="4362" max="4608" width="9.140625" style="62"/>
    <col min="4609" max="4609" width="4" style="62" bestFit="1" customWidth="1"/>
    <col min="4610" max="4610" width="10.7109375" style="62" customWidth="1"/>
    <col min="4611" max="4611" width="14.140625" style="62" customWidth="1"/>
    <col min="4612" max="4612" width="15.7109375" style="62" customWidth="1"/>
    <col min="4613" max="4613" width="15.42578125" style="62" customWidth="1"/>
    <col min="4614" max="4614" width="13.42578125" style="62" customWidth="1"/>
    <col min="4615" max="4615" width="16.5703125" style="62" customWidth="1"/>
    <col min="4616" max="4616" width="2" style="62" customWidth="1"/>
    <col min="4617" max="4617" width="14.140625" style="62" customWidth="1"/>
    <col min="4618" max="4864" width="9.140625" style="62"/>
    <col min="4865" max="4865" width="4" style="62" bestFit="1" customWidth="1"/>
    <col min="4866" max="4866" width="10.7109375" style="62" customWidth="1"/>
    <col min="4867" max="4867" width="14.140625" style="62" customWidth="1"/>
    <col min="4868" max="4868" width="15.7109375" style="62" customWidth="1"/>
    <col min="4869" max="4869" width="15.42578125" style="62" customWidth="1"/>
    <col min="4870" max="4870" width="13.42578125" style="62" customWidth="1"/>
    <col min="4871" max="4871" width="16.5703125" style="62" customWidth="1"/>
    <col min="4872" max="4872" width="2" style="62" customWidth="1"/>
    <col min="4873" max="4873" width="14.140625" style="62" customWidth="1"/>
    <col min="4874" max="5120" width="9.140625" style="62"/>
    <col min="5121" max="5121" width="4" style="62" bestFit="1" customWidth="1"/>
    <col min="5122" max="5122" width="10.7109375" style="62" customWidth="1"/>
    <col min="5123" max="5123" width="14.140625" style="62" customWidth="1"/>
    <col min="5124" max="5124" width="15.7109375" style="62" customWidth="1"/>
    <col min="5125" max="5125" width="15.42578125" style="62" customWidth="1"/>
    <col min="5126" max="5126" width="13.42578125" style="62" customWidth="1"/>
    <col min="5127" max="5127" width="16.5703125" style="62" customWidth="1"/>
    <col min="5128" max="5128" width="2" style="62" customWidth="1"/>
    <col min="5129" max="5129" width="14.140625" style="62" customWidth="1"/>
    <col min="5130" max="5376" width="9.140625" style="62"/>
    <col min="5377" max="5377" width="4" style="62" bestFit="1" customWidth="1"/>
    <col min="5378" max="5378" width="10.7109375" style="62" customWidth="1"/>
    <col min="5379" max="5379" width="14.140625" style="62" customWidth="1"/>
    <col min="5380" max="5380" width="15.7109375" style="62" customWidth="1"/>
    <col min="5381" max="5381" width="15.42578125" style="62" customWidth="1"/>
    <col min="5382" max="5382" width="13.42578125" style="62" customWidth="1"/>
    <col min="5383" max="5383" width="16.5703125" style="62" customWidth="1"/>
    <col min="5384" max="5384" width="2" style="62" customWidth="1"/>
    <col min="5385" max="5385" width="14.140625" style="62" customWidth="1"/>
    <col min="5386" max="5632" width="9.140625" style="62"/>
    <col min="5633" max="5633" width="4" style="62" bestFit="1" customWidth="1"/>
    <col min="5634" max="5634" width="10.7109375" style="62" customWidth="1"/>
    <col min="5635" max="5635" width="14.140625" style="62" customWidth="1"/>
    <col min="5636" max="5636" width="15.7109375" style="62" customWidth="1"/>
    <col min="5637" max="5637" width="15.42578125" style="62" customWidth="1"/>
    <col min="5638" max="5638" width="13.42578125" style="62" customWidth="1"/>
    <col min="5639" max="5639" width="16.5703125" style="62" customWidth="1"/>
    <col min="5640" max="5640" width="2" style="62" customWidth="1"/>
    <col min="5641" max="5641" width="14.140625" style="62" customWidth="1"/>
    <col min="5642" max="5888" width="9.140625" style="62"/>
    <col min="5889" max="5889" width="4" style="62" bestFit="1" customWidth="1"/>
    <col min="5890" max="5890" width="10.7109375" style="62" customWidth="1"/>
    <col min="5891" max="5891" width="14.140625" style="62" customWidth="1"/>
    <col min="5892" max="5892" width="15.7109375" style="62" customWidth="1"/>
    <col min="5893" max="5893" width="15.42578125" style="62" customWidth="1"/>
    <col min="5894" max="5894" width="13.42578125" style="62" customWidth="1"/>
    <col min="5895" max="5895" width="16.5703125" style="62" customWidth="1"/>
    <col min="5896" max="5896" width="2" style="62" customWidth="1"/>
    <col min="5897" max="5897" width="14.140625" style="62" customWidth="1"/>
    <col min="5898" max="6144" width="9.140625" style="62"/>
    <col min="6145" max="6145" width="4" style="62" bestFit="1" customWidth="1"/>
    <col min="6146" max="6146" width="10.7109375" style="62" customWidth="1"/>
    <col min="6147" max="6147" width="14.140625" style="62" customWidth="1"/>
    <col min="6148" max="6148" width="15.7109375" style="62" customWidth="1"/>
    <col min="6149" max="6149" width="15.42578125" style="62" customWidth="1"/>
    <col min="6150" max="6150" width="13.42578125" style="62" customWidth="1"/>
    <col min="6151" max="6151" width="16.5703125" style="62" customWidth="1"/>
    <col min="6152" max="6152" width="2" style="62" customWidth="1"/>
    <col min="6153" max="6153" width="14.140625" style="62" customWidth="1"/>
    <col min="6154" max="6400" width="9.140625" style="62"/>
    <col min="6401" max="6401" width="4" style="62" bestFit="1" customWidth="1"/>
    <col min="6402" max="6402" width="10.7109375" style="62" customWidth="1"/>
    <col min="6403" max="6403" width="14.140625" style="62" customWidth="1"/>
    <col min="6404" max="6404" width="15.7109375" style="62" customWidth="1"/>
    <col min="6405" max="6405" width="15.42578125" style="62" customWidth="1"/>
    <col min="6406" max="6406" width="13.42578125" style="62" customWidth="1"/>
    <col min="6407" max="6407" width="16.5703125" style="62" customWidth="1"/>
    <col min="6408" max="6408" width="2" style="62" customWidth="1"/>
    <col min="6409" max="6409" width="14.140625" style="62" customWidth="1"/>
    <col min="6410" max="6656" width="9.140625" style="62"/>
    <col min="6657" max="6657" width="4" style="62" bestFit="1" customWidth="1"/>
    <col min="6658" max="6658" width="10.7109375" style="62" customWidth="1"/>
    <col min="6659" max="6659" width="14.140625" style="62" customWidth="1"/>
    <col min="6660" max="6660" width="15.7109375" style="62" customWidth="1"/>
    <col min="6661" max="6661" width="15.42578125" style="62" customWidth="1"/>
    <col min="6662" max="6662" width="13.42578125" style="62" customWidth="1"/>
    <col min="6663" max="6663" width="16.5703125" style="62" customWidth="1"/>
    <col min="6664" max="6664" width="2" style="62" customWidth="1"/>
    <col min="6665" max="6665" width="14.140625" style="62" customWidth="1"/>
    <col min="6666" max="6912" width="9.140625" style="62"/>
    <col min="6913" max="6913" width="4" style="62" bestFit="1" customWidth="1"/>
    <col min="6914" max="6914" width="10.7109375" style="62" customWidth="1"/>
    <col min="6915" max="6915" width="14.140625" style="62" customWidth="1"/>
    <col min="6916" max="6916" width="15.7109375" style="62" customWidth="1"/>
    <col min="6917" max="6917" width="15.42578125" style="62" customWidth="1"/>
    <col min="6918" max="6918" width="13.42578125" style="62" customWidth="1"/>
    <col min="6919" max="6919" width="16.5703125" style="62" customWidth="1"/>
    <col min="6920" max="6920" width="2" style="62" customWidth="1"/>
    <col min="6921" max="6921" width="14.140625" style="62" customWidth="1"/>
    <col min="6922" max="7168" width="9.140625" style="62"/>
    <col min="7169" max="7169" width="4" style="62" bestFit="1" customWidth="1"/>
    <col min="7170" max="7170" width="10.7109375" style="62" customWidth="1"/>
    <col min="7171" max="7171" width="14.140625" style="62" customWidth="1"/>
    <col min="7172" max="7172" width="15.7109375" style="62" customWidth="1"/>
    <col min="7173" max="7173" width="15.42578125" style="62" customWidth="1"/>
    <col min="7174" max="7174" width="13.42578125" style="62" customWidth="1"/>
    <col min="7175" max="7175" width="16.5703125" style="62" customWidth="1"/>
    <col min="7176" max="7176" width="2" style="62" customWidth="1"/>
    <col min="7177" max="7177" width="14.140625" style="62" customWidth="1"/>
    <col min="7178" max="7424" width="9.140625" style="62"/>
    <col min="7425" max="7425" width="4" style="62" bestFit="1" customWidth="1"/>
    <col min="7426" max="7426" width="10.7109375" style="62" customWidth="1"/>
    <col min="7427" max="7427" width="14.140625" style="62" customWidth="1"/>
    <col min="7428" max="7428" width="15.7109375" style="62" customWidth="1"/>
    <col min="7429" max="7429" width="15.42578125" style="62" customWidth="1"/>
    <col min="7430" max="7430" width="13.42578125" style="62" customWidth="1"/>
    <col min="7431" max="7431" width="16.5703125" style="62" customWidth="1"/>
    <col min="7432" max="7432" width="2" style="62" customWidth="1"/>
    <col min="7433" max="7433" width="14.140625" style="62" customWidth="1"/>
    <col min="7434" max="7680" width="9.140625" style="62"/>
    <col min="7681" max="7681" width="4" style="62" bestFit="1" customWidth="1"/>
    <col min="7682" max="7682" width="10.7109375" style="62" customWidth="1"/>
    <col min="7683" max="7683" width="14.140625" style="62" customWidth="1"/>
    <col min="7684" max="7684" width="15.7109375" style="62" customWidth="1"/>
    <col min="7685" max="7685" width="15.42578125" style="62" customWidth="1"/>
    <col min="7686" max="7686" width="13.42578125" style="62" customWidth="1"/>
    <col min="7687" max="7687" width="16.5703125" style="62" customWidth="1"/>
    <col min="7688" max="7688" width="2" style="62" customWidth="1"/>
    <col min="7689" max="7689" width="14.140625" style="62" customWidth="1"/>
    <col min="7690" max="7936" width="9.140625" style="62"/>
    <col min="7937" max="7937" width="4" style="62" bestFit="1" customWidth="1"/>
    <col min="7938" max="7938" width="10.7109375" style="62" customWidth="1"/>
    <col min="7939" max="7939" width="14.140625" style="62" customWidth="1"/>
    <col min="7940" max="7940" width="15.7109375" style="62" customWidth="1"/>
    <col min="7941" max="7941" width="15.42578125" style="62" customWidth="1"/>
    <col min="7942" max="7942" width="13.42578125" style="62" customWidth="1"/>
    <col min="7943" max="7943" width="16.5703125" style="62" customWidth="1"/>
    <col min="7944" max="7944" width="2" style="62" customWidth="1"/>
    <col min="7945" max="7945" width="14.140625" style="62" customWidth="1"/>
    <col min="7946" max="8192" width="9.140625" style="62"/>
    <col min="8193" max="8193" width="4" style="62" bestFit="1" customWidth="1"/>
    <col min="8194" max="8194" width="10.7109375" style="62" customWidth="1"/>
    <col min="8195" max="8195" width="14.140625" style="62" customWidth="1"/>
    <col min="8196" max="8196" width="15.7109375" style="62" customWidth="1"/>
    <col min="8197" max="8197" width="15.42578125" style="62" customWidth="1"/>
    <col min="8198" max="8198" width="13.42578125" style="62" customWidth="1"/>
    <col min="8199" max="8199" width="16.5703125" style="62" customWidth="1"/>
    <col min="8200" max="8200" width="2" style="62" customWidth="1"/>
    <col min="8201" max="8201" width="14.140625" style="62" customWidth="1"/>
    <col min="8202" max="8448" width="9.140625" style="62"/>
    <col min="8449" max="8449" width="4" style="62" bestFit="1" customWidth="1"/>
    <col min="8450" max="8450" width="10.7109375" style="62" customWidth="1"/>
    <col min="8451" max="8451" width="14.140625" style="62" customWidth="1"/>
    <col min="8452" max="8452" width="15.7109375" style="62" customWidth="1"/>
    <col min="8453" max="8453" width="15.42578125" style="62" customWidth="1"/>
    <col min="8454" max="8454" width="13.42578125" style="62" customWidth="1"/>
    <col min="8455" max="8455" width="16.5703125" style="62" customWidth="1"/>
    <col min="8456" max="8456" width="2" style="62" customWidth="1"/>
    <col min="8457" max="8457" width="14.140625" style="62" customWidth="1"/>
    <col min="8458" max="8704" width="9.140625" style="62"/>
    <col min="8705" max="8705" width="4" style="62" bestFit="1" customWidth="1"/>
    <col min="8706" max="8706" width="10.7109375" style="62" customWidth="1"/>
    <col min="8707" max="8707" width="14.140625" style="62" customWidth="1"/>
    <col min="8708" max="8708" width="15.7109375" style="62" customWidth="1"/>
    <col min="8709" max="8709" width="15.42578125" style="62" customWidth="1"/>
    <col min="8710" max="8710" width="13.42578125" style="62" customWidth="1"/>
    <col min="8711" max="8711" width="16.5703125" style="62" customWidth="1"/>
    <col min="8712" max="8712" width="2" style="62" customWidth="1"/>
    <col min="8713" max="8713" width="14.140625" style="62" customWidth="1"/>
    <col min="8714" max="8960" width="9.140625" style="62"/>
    <col min="8961" max="8961" width="4" style="62" bestFit="1" customWidth="1"/>
    <col min="8962" max="8962" width="10.7109375" style="62" customWidth="1"/>
    <col min="8963" max="8963" width="14.140625" style="62" customWidth="1"/>
    <col min="8964" max="8964" width="15.7109375" style="62" customWidth="1"/>
    <col min="8965" max="8965" width="15.42578125" style="62" customWidth="1"/>
    <col min="8966" max="8966" width="13.42578125" style="62" customWidth="1"/>
    <col min="8967" max="8967" width="16.5703125" style="62" customWidth="1"/>
    <col min="8968" max="8968" width="2" style="62" customWidth="1"/>
    <col min="8969" max="8969" width="14.140625" style="62" customWidth="1"/>
    <col min="8970" max="9216" width="9.140625" style="62"/>
    <col min="9217" max="9217" width="4" style="62" bestFit="1" customWidth="1"/>
    <col min="9218" max="9218" width="10.7109375" style="62" customWidth="1"/>
    <col min="9219" max="9219" width="14.140625" style="62" customWidth="1"/>
    <col min="9220" max="9220" width="15.7109375" style="62" customWidth="1"/>
    <col min="9221" max="9221" width="15.42578125" style="62" customWidth="1"/>
    <col min="9222" max="9222" width="13.42578125" style="62" customWidth="1"/>
    <col min="9223" max="9223" width="16.5703125" style="62" customWidth="1"/>
    <col min="9224" max="9224" width="2" style="62" customWidth="1"/>
    <col min="9225" max="9225" width="14.140625" style="62" customWidth="1"/>
    <col min="9226" max="9472" width="9.140625" style="62"/>
    <col min="9473" max="9473" width="4" style="62" bestFit="1" customWidth="1"/>
    <col min="9474" max="9474" width="10.7109375" style="62" customWidth="1"/>
    <col min="9475" max="9475" width="14.140625" style="62" customWidth="1"/>
    <col min="9476" max="9476" width="15.7109375" style="62" customWidth="1"/>
    <col min="9477" max="9477" width="15.42578125" style="62" customWidth="1"/>
    <col min="9478" max="9478" width="13.42578125" style="62" customWidth="1"/>
    <col min="9479" max="9479" width="16.5703125" style="62" customWidth="1"/>
    <col min="9480" max="9480" width="2" style="62" customWidth="1"/>
    <col min="9481" max="9481" width="14.140625" style="62" customWidth="1"/>
    <col min="9482" max="9728" width="9.140625" style="62"/>
    <col min="9729" max="9729" width="4" style="62" bestFit="1" customWidth="1"/>
    <col min="9730" max="9730" width="10.7109375" style="62" customWidth="1"/>
    <col min="9731" max="9731" width="14.140625" style="62" customWidth="1"/>
    <col min="9732" max="9732" width="15.7109375" style="62" customWidth="1"/>
    <col min="9733" max="9733" width="15.42578125" style="62" customWidth="1"/>
    <col min="9734" max="9734" width="13.42578125" style="62" customWidth="1"/>
    <col min="9735" max="9735" width="16.5703125" style="62" customWidth="1"/>
    <col min="9736" max="9736" width="2" style="62" customWidth="1"/>
    <col min="9737" max="9737" width="14.140625" style="62" customWidth="1"/>
    <col min="9738" max="9984" width="9.140625" style="62"/>
    <col min="9985" max="9985" width="4" style="62" bestFit="1" customWidth="1"/>
    <col min="9986" max="9986" width="10.7109375" style="62" customWidth="1"/>
    <col min="9987" max="9987" width="14.140625" style="62" customWidth="1"/>
    <col min="9988" max="9988" width="15.7109375" style="62" customWidth="1"/>
    <col min="9989" max="9989" width="15.42578125" style="62" customWidth="1"/>
    <col min="9990" max="9990" width="13.42578125" style="62" customWidth="1"/>
    <col min="9991" max="9991" width="16.5703125" style="62" customWidth="1"/>
    <col min="9992" max="9992" width="2" style="62" customWidth="1"/>
    <col min="9993" max="9993" width="14.140625" style="62" customWidth="1"/>
    <col min="9994" max="10240" width="9.140625" style="62"/>
    <col min="10241" max="10241" width="4" style="62" bestFit="1" customWidth="1"/>
    <col min="10242" max="10242" width="10.7109375" style="62" customWidth="1"/>
    <col min="10243" max="10243" width="14.140625" style="62" customWidth="1"/>
    <col min="10244" max="10244" width="15.7109375" style="62" customWidth="1"/>
    <col min="10245" max="10245" width="15.42578125" style="62" customWidth="1"/>
    <col min="10246" max="10246" width="13.42578125" style="62" customWidth="1"/>
    <col min="10247" max="10247" width="16.5703125" style="62" customWidth="1"/>
    <col min="10248" max="10248" width="2" style="62" customWidth="1"/>
    <col min="10249" max="10249" width="14.140625" style="62" customWidth="1"/>
    <col min="10250" max="10496" width="9.140625" style="62"/>
    <col min="10497" max="10497" width="4" style="62" bestFit="1" customWidth="1"/>
    <col min="10498" max="10498" width="10.7109375" style="62" customWidth="1"/>
    <col min="10499" max="10499" width="14.140625" style="62" customWidth="1"/>
    <col min="10500" max="10500" width="15.7109375" style="62" customWidth="1"/>
    <col min="10501" max="10501" width="15.42578125" style="62" customWidth="1"/>
    <col min="10502" max="10502" width="13.42578125" style="62" customWidth="1"/>
    <col min="10503" max="10503" width="16.5703125" style="62" customWidth="1"/>
    <col min="10504" max="10504" width="2" style="62" customWidth="1"/>
    <col min="10505" max="10505" width="14.140625" style="62" customWidth="1"/>
    <col min="10506" max="10752" width="9.140625" style="62"/>
    <col min="10753" max="10753" width="4" style="62" bestFit="1" customWidth="1"/>
    <col min="10754" max="10754" width="10.7109375" style="62" customWidth="1"/>
    <col min="10755" max="10755" width="14.140625" style="62" customWidth="1"/>
    <col min="10756" max="10756" width="15.7109375" style="62" customWidth="1"/>
    <col min="10757" max="10757" width="15.42578125" style="62" customWidth="1"/>
    <col min="10758" max="10758" width="13.42578125" style="62" customWidth="1"/>
    <col min="10759" max="10759" width="16.5703125" style="62" customWidth="1"/>
    <col min="10760" max="10760" width="2" style="62" customWidth="1"/>
    <col min="10761" max="10761" width="14.140625" style="62" customWidth="1"/>
    <col min="10762" max="11008" width="9.140625" style="62"/>
    <col min="11009" max="11009" width="4" style="62" bestFit="1" customWidth="1"/>
    <col min="11010" max="11010" width="10.7109375" style="62" customWidth="1"/>
    <col min="11011" max="11011" width="14.140625" style="62" customWidth="1"/>
    <col min="11012" max="11012" width="15.7109375" style="62" customWidth="1"/>
    <col min="11013" max="11013" width="15.42578125" style="62" customWidth="1"/>
    <col min="11014" max="11014" width="13.42578125" style="62" customWidth="1"/>
    <col min="11015" max="11015" width="16.5703125" style="62" customWidth="1"/>
    <col min="11016" max="11016" width="2" style="62" customWidth="1"/>
    <col min="11017" max="11017" width="14.140625" style="62" customWidth="1"/>
    <col min="11018" max="11264" width="9.140625" style="62"/>
    <col min="11265" max="11265" width="4" style="62" bestFit="1" customWidth="1"/>
    <col min="11266" max="11266" width="10.7109375" style="62" customWidth="1"/>
    <col min="11267" max="11267" width="14.140625" style="62" customWidth="1"/>
    <col min="11268" max="11268" width="15.7109375" style="62" customWidth="1"/>
    <col min="11269" max="11269" width="15.42578125" style="62" customWidth="1"/>
    <col min="11270" max="11270" width="13.42578125" style="62" customWidth="1"/>
    <col min="11271" max="11271" width="16.5703125" style="62" customWidth="1"/>
    <col min="11272" max="11272" width="2" style="62" customWidth="1"/>
    <col min="11273" max="11273" width="14.140625" style="62" customWidth="1"/>
    <col min="11274" max="11520" width="9.140625" style="62"/>
    <col min="11521" max="11521" width="4" style="62" bestFit="1" customWidth="1"/>
    <col min="11522" max="11522" width="10.7109375" style="62" customWidth="1"/>
    <col min="11523" max="11523" width="14.140625" style="62" customWidth="1"/>
    <col min="11524" max="11524" width="15.7109375" style="62" customWidth="1"/>
    <col min="11525" max="11525" width="15.42578125" style="62" customWidth="1"/>
    <col min="11526" max="11526" width="13.42578125" style="62" customWidth="1"/>
    <col min="11527" max="11527" width="16.5703125" style="62" customWidth="1"/>
    <col min="11528" max="11528" width="2" style="62" customWidth="1"/>
    <col min="11529" max="11529" width="14.140625" style="62" customWidth="1"/>
    <col min="11530" max="11776" width="9.140625" style="62"/>
    <col min="11777" max="11777" width="4" style="62" bestFit="1" customWidth="1"/>
    <col min="11778" max="11778" width="10.7109375" style="62" customWidth="1"/>
    <col min="11779" max="11779" width="14.140625" style="62" customWidth="1"/>
    <col min="11780" max="11780" width="15.7109375" style="62" customWidth="1"/>
    <col min="11781" max="11781" width="15.42578125" style="62" customWidth="1"/>
    <col min="11782" max="11782" width="13.42578125" style="62" customWidth="1"/>
    <col min="11783" max="11783" width="16.5703125" style="62" customWidth="1"/>
    <col min="11784" max="11784" width="2" style="62" customWidth="1"/>
    <col min="11785" max="11785" width="14.140625" style="62" customWidth="1"/>
    <col min="11786" max="12032" width="9.140625" style="62"/>
    <col min="12033" max="12033" width="4" style="62" bestFit="1" customWidth="1"/>
    <col min="12034" max="12034" width="10.7109375" style="62" customWidth="1"/>
    <col min="12035" max="12035" width="14.140625" style="62" customWidth="1"/>
    <col min="12036" max="12036" width="15.7109375" style="62" customWidth="1"/>
    <col min="12037" max="12037" width="15.42578125" style="62" customWidth="1"/>
    <col min="12038" max="12038" width="13.42578125" style="62" customWidth="1"/>
    <col min="12039" max="12039" width="16.5703125" style="62" customWidth="1"/>
    <col min="12040" max="12040" width="2" style="62" customWidth="1"/>
    <col min="12041" max="12041" width="14.140625" style="62" customWidth="1"/>
    <col min="12042" max="12288" width="9.140625" style="62"/>
    <col min="12289" max="12289" width="4" style="62" bestFit="1" customWidth="1"/>
    <col min="12290" max="12290" width="10.7109375" style="62" customWidth="1"/>
    <col min="12291" max="12291" width="14.140625" style="62" customWidth="1"/>
    <col min="12292" max="12292" width="15.7109375" style="62" customWidth="1"/>
    <col min="12293" max="12293" width="15.42578125" style="62" customWidth="1"/>
    <col min="12294" max="12294" width="13.42578125" style="62" customWidth="1"/>
    <col min="12295" max="12295" width="16.5703125" style="62" customWidth="1"/>
    <col min="12296" max="12296" width="2" style="62" customWidth="1"/>
    <col min="12297" max="12297" width="14.140625" style="62" customWidth="1"/>
    <col min="12298" max="12544" width="9.140625" style="62"/>
    <col min="12545" max="12545" width="4" style="62" bestFit="1" customWidth="1"/>
    <col min="12546" max="12546" width="10.7109375" style="62" customWidth="1"/>
    <col min="12547" max="12547" width="14.140625" style="62" customWidth="1"/>
    <col min="12548" max="12548" width="15.7109375" style="62" customWidth="1"/>
    <col min="12549" max="12549" width="15.42578125" style="62" customWidth="1"/>
    <col min="12550" max="12550" width="13.42578125" style="62" customWidth="1"/>
    <col min="12551" max="12551" width="16.5703125" style="62" customWidth="1"/>
    <col min="12552" max="12552" width="2" style="62" customWidth="1"/>
    <col min="12553" max="12553" width="14.140625" style="62" customWidth="1"/>
    <col min="12554" max="12800" width="9.140625" style="62"/>
    <col min="12801" max="12801" width="4" style="62" bestFit="1" customWidth="1"/>
    <col min="12802" max="12802" width="10.7109375" style="62" customWidth="1"/>
    <col min="12803" max="12803" width="14.140625" style="62" customWidth="1"/>
    <col min="12804" max="12804" width="15.7109375" style="62" customWidth="1"/>
    <col min="12805" max="12805" width="15.42578125" style="62" customWidth="1"/>
    <col min="12806" max="12806" width="13.42578125" style="62" customWidth="1"/>
    <col min="12807" max="12807" width="16.5703125" style="62" customWidth="1"/>
    <col min="12808" max="12808" width="2" style="62" customWidth="1"/>
    <col min="12809" max="12809" width="14.140625" style="62" customWidth="1"/>
    <col min="12810" max="13056" width="9.140625" style="62"/>
    <col min="13057" max="13057" width="4" style="62" bestFit="1" customWidth="1"/>
    <col min="13058" max="13058" width="10.7109375" style="62" customWidth="1"/>
    <col min="13059" max="13059" width="14.140625" style="62" customWidth="1"/>
    <col min="13060" max="13060" width="15.7109375" style="62" customWidth="1"/>
    <col min="13061" max="13061" width="15.42578125" style="62" customWidth="1"/>
    <col min="13062" max="13062" width="13.42578125" style="62" customWidth="1"/>
    <col min="13063" max="13063" width="16.5703125" style="62" customWidth="1"/>
    <col min="13064" max="13064" width="2" style="62" customWidth="1"/>
    <col min="13065" max="13065" width="14.140625" style="62" customWidth="1"/>
    <col min="13066" max="13312" width="9.140625" style="62"/>
    <col min="13313" max="13313" width="4" style="62" bestFit="1" customWidth="1"/>
    <col min="13314" max="13314" width="10.7109375" style="62" customWidth="1"/>
    <col min="13315" max="13315" width="14.140625" style="62" customWidth="1"/>
    <col min="13316" max="13316" width="15.7109375" style="62" customWidth="1"/>
    <col min="13317" max="13317" width="15.42578125" style="62" customWidth="1"/>
    <col min="13318" max="13318" width="13.42578125" style="62" customWidth="1"/>
    <col min="13319" max="13319" width="16.5703125" style="62" customWidth="1"/>
    <col min="13320" max="13320" width="2" style="62" customWidth="1"/>
    <col min="13321" max="13321" width="14.140625" style="62" customWidth="1"/>
    <col min="13322" max="13568" width="9.140625" style="62"/>
    <col min="13569" max="13569" width="4" style="62" bestFit="1" customWidth="1"/>
    <col min="13570" max="13570" width="10.7109375" style="62" customWidth="1"/>
    <col min="13571" max="13571" width="14.140625" style="62" customWidth="1"/>
    <col min="13572" max="13572" width="15.7109375" style="62" customWidth="1"/>
    <col min="13573" max="13573" width="15.42578125" style="62" customWidth="1"/>
    <col min="13574" max="13574" width="13.42578125" style="62" customWidth="1"/>
    <col min="13575" max="13575" width="16.5703125" style="62" customWidth="1"/>
    <col min="13576" max="13576" width="2" style="62" customWidth="1"/>
    <col min="13577" max="13577" width="14.140625" style="62" customWidth="1"/>
    <col min="13578" max="13824" width="9.140625" style="62"/>
    <col min="13825" max="13825" width="4" style="62" bestFit="1" customWidth="1"/>
    <col min="13826" max="13826" width="10.7109375" style="62" customWidth="1"/>
    <col min="13827" max="13827" width="14.140625" style="62" customWidth="1"/>
    <col min="13828" max="13828" width="15.7109375" style="62" customWidth="1"/>
    <col min="13829" max="13829" width="15.42578125" style="62" customWidth="1"/>
    <col min="13830" max="13830" width="13.42578125" style="62" customWidth="1"/>
    <col min="13831" max="13831" width="16.5703125" style="62" customWidth="1"/>
    <col min="13832" max="13832" width="2" style="62" customWidth="1"/>
    <col min="13833" max="13833" width="14.140625" style="62" customWidth="1"/>
    <col min="13834" max="14080" width="9.140625" style="62"/>
    <col min="14081" max="14081" width="4" style="62" bestFit="1" customWidth="1"/>
    <col min="14082" max="14082" width="10.7109375" style="62" customWidth="1"/>
    <col min="14083" max="14083" width="14.140625" style="62" customWidth="1"/>
    <col min="14084" max="14084" width="15.7109375" style="62" customWidth="1"/>
    <col min="14085" max="14085" width="15.42578125" style="62" customWidth="1"/>
    <col min="14086" max="14086" width="13.42578125" style="62" customWidth="1"/>
    <col min="14087" max="14087" width="16.5703125" style="62" customWidth="1"/>
    <col min="14088" max="14088" width="2" style="62" customWidth="1"/>
    <col min="14089" max="14089" width="14.140625" style="62" customWidth="1"/>
    <col min="14090" max="14336" width="9.140625" style="62"/>
    <col min="14337" max="14337" width="4" style="62" bestFit="1" customWidth="1"/>
    <col min="14338" max="14338" width="10.7109375" style="62" customWidth="1"/>
    <col min="14339" max="14339" width="14.140625" style="62" customWidth="1"/>
    <col min="14340" max="14340" width="15.7109375" style="62" customWidth="1"/>
    <col min="14341" max="14341" width="15.42578125" style="62" customWidth="1"/>
    <col min="14342" max="14342" width="13.42578125" style="62" customWidth="1"/>
    <col min="14343" max="14343" width="16.5703125" style="62" customWidth="1"/>
    <col min="14344" max="14344" width="2" style="62" customWidth="1"/>
    <col min="14345" max="14345" width="14.140625" style="62" customWidth="1"/>
    <col min="14346" max="14592" width="9.140625" style="62"/>
    <col min="14593" max="14593" width="4" style="62" bestFit="1" customWidth="1"/>
    <col min="14594" max="14594" width="10.7109375" style="62" customWidth="1"/>
    <col min="14595" max="14595" width="14.140625" style="62" customWidth="1"/>
    <col min="14596" max="14596" width="15.7109375" style="62" customWidth="1"/>
    <col min="14597" max="14597" width="15.42578125" style="62" customWidth="1"/>
    <col min="14598" max="14598" width="13.42578125" style="62" customWidth="1"/>
    <col min="14599" max="14599" width="16.5703125" style="62" customWidth="1"/>
    <col min="14600" max="14600" width="2" style="62" customWidth="1"/>
    <col min="14601" max="14601" width="14.140625" style="62" customWidth="1"/>
    <col min="14602" max="14848" width="9.140625" style="62"/>
    <col min="14849" max="14849" width="4" style="62" bestFit="1" customWidth="1"/>
    <col min="14850" max="14850" width="10.7109375" style="62" customWidth="1"/>
    <col min="14851" max="14851" width="14.140625" style="62" customWidth="1"/>
    <col min="14852" max="14852" width="15.7109375" style="62" customWidth="1"/>
    <col min="14853" max="14853" width="15.42578125" style="62" customWidth="1"/>
    <col min="14854" max="14854" width="13.42578125" style="62" customWidth="1"/>
    <col min="14855" max="14855" width="16.5703125" style="62" customWidth="1"/>
    <col min="14856" max="14856" width="2" style="62" customWidth="1"/>
    <col min="14857" max="14857" width="14.140625" style="62" customWidth="1"/>
    <col min="14858" max="15104" width="9.140625" style="62"/>
    <col min="15105" max="15105" width="4" style="62" bestFit="1" customWidth="1"/>
    <col min="15106" max="15106" width="10.7109375" style="62" customWidth="1"/>
    <col min="15107" max="15107" width="14.140625" style="62" customWidth="1"/>
    <col min="15108" max="15108" width="15.7109375" style="62" customWidth="1"/>
    <col min="15109" max="15109" width="15.42578125" style="62" customWidth="1"/>
    <col min="15110" max="15110" width="13.42578125" style="62" customWidth="1"/>
    <col min="15111" max="15111" width="16.5703125" style="62" customWidth="1"/>
    <col min="15112" max="15112" width="2" style="62" customWidth="1"/>
    <col min="15113" max="15113" width="14.140625" style="62" customWidth="1"/>
    <col min="15114" max="15360" width="9.140625" style="62"/>
    <col min="15361" max="15361" width="4" style="62" bestFit="1" customWidth="1"/>
    <col min="15362" max="15362" width="10.7109375" style="62" customWidth="1"/>
    <col min="15363" max="15363" width="14.140625" style="62" customWidth="1"/>
    <col min="15364" max="15364" width="15.7109375" style="62" customWidth="1"/>
    <col min="15365" max="15365" width="15.42578125" style="62" customWidth="1"/>
    <col min="15366" max="15366" width="13.42578125" style="62" customWidth="1"/>
    <col min="15367" max="15367" width="16.5703125" style="62" customWidth="1"/>
    <col min="15368" max="15368" width="2" style="62" customWidth="1"/>
    <col min="15369" max="15369" width="14.140625" style="62" customWidth="1"/>
    <col min="15370" max="15616" width="9.140625" style="62"/>
    <col min="15617" max="15617" width="4" style="62" bestFit="1" customWidth="1"/>
    <col min="15618" max="15618" width="10.7109375" style="62" customWidth="1"/>
    <col min="15619" max="15619" width="14.140625" style="62" customWidth="1"/>
    <col min="15620" max="15620" width="15.7109375" style="62" customWidth="1"/>
    <col min="15621" max="15621" width="15.42578125" style="62" customWidth="1"/>
    <col min="15622" max="15622" width="13.42578125" style="62" customWidth="1"/>
    <col min="15623" max="15623" width="16.5703125" style="62" customWidth="1"/>
    <col min="15624" max="15624" width="2" style="62" customWidth="1"/>
    <col min="15625" max="15625" width="14.140625" style="62" customWidth="1"/>
    <col min="15626" max="15872" width="9.140625" style="62"/>
    <col min="15873" max="15873" width="4" style="62" bestFit="1" customWidth="1"/>
    <col min="15874" max="15874" width="10.7109375" style="62" customWidth="1"/>
    <col min="15875" max="15875" width="14.140625" style="62" customWidth="1"/>
    <col min="15876" max="15876" width="15.7109375" style="62" customWidth="1"/>
    <col min="15877" max="15877" width="15.42578125" style="62" customWidth="1"/>
    <col min="15878" max="15878" width="13.42578125" style="62" customWidth="1"/>
    <col min="15879" max="15879" width="16.5703125" style="62" customWidth="1"/>
    <col min="15880" max="15880" width="2" style="62" customWidth="1"/>
    <col min="15881" max="15881" width="14.140625" style="62" customWidth="1"/>
    <col min="15882" max="16128" width="9.140625" style="62"/>
    <col min="16129" max="16129" width="4" style="62" bestFit="1" customWidth="1"/>
    <col min="16130" max="16130" width="10.7109375" style="62" customWidth="1"/>
    <col min="16131" max="16131" width="14.140625" style="62" customWidth="1"/>
    <col min="16132" max="16132" width="15.7109375" style="62" customWidth="1"/>
    <col min="16133" max="16133" width="15.42578125" style="62" customWidth="1"/>
    <col min="16134" max="16134" width="13.42578125" style="62" customWidth="1"/>
    <col min="16135" max="16135" width="16.5703125" style="62" customWidth="1"/>
    <col min="16136" max="16136" width="2" style="62" customWidth="1"/>
    <col min="16137" max="16137" width="14.140625" style="62" customWidth="1"/>
    <col min="16138" max="16384" width="9.140625" style="62"/>
  </cols>
  <sheetData>
    <row r="1" spans="1:9" ht="18" x14ac:dyDescent="0.35">
      <c r="A1" s="340" t="str">
        <f>'11A'!A1</f>
        <v>Q-2(July-sep-23)</v>
      </c>
      <c r="B1" s="340"/>
      <c r="C1" s="340"/>
      <c r="D1" s="340"/>
      <c r="E1" s="340"/>
      <c r="F1" s="340"/>
      <c r="G1" s="174"/>
    </row>
    <row r="2" spans="1:9" ht="18" x14ac:dyDescent="0.35">
      <c r="A2" s="376" t="str">
        <f>'11B'!A2</f>
        <v>Year: 2023-24</v>
      </c>
      <c r="B2" s="376"/>
      <c r="C2" s="376"/>
      <c r="D2" s="376"/>
      <c r="E2" s="376"/>
      <c r="F2" s="376"/>
      <c r="G2" s="376"/>
    </row>
    <row r="3" spans="1:9" ht="18" x14ac:dyDescent="0.35">
      <c r="A3" s="374" t="s">
        <v>160</v>
      </c>
      <c r="B3" s="374"/>
      <c r="C3" s="374"/>
      <c r="D3" s="374"/>
      <c r="E3" s="374"/>
      <c r="F3" s="374"/>
      <c r="G3" s="374"/>
    </row>
    <row r="4" spans="1:9" ht="117.75" customHeight="1" x14ac:dyDescent="0.2">
      <c r="A4" s="158" t="s">
        <v>161</v>
      </c>
      <c r="B4" s="158" t="s">
        <v>162</v>
      </c>
      <c r="C4" s="158" t="s">
        <v>163</v>
      </c>
      <c r="D4" s="158" t="s">
        <v>164</v>
      </c>
      <c r="E4" s="158" t="s">
        <v>150</v>
      </c>
      <c r="F4" s="158"/>
      <c r="G4" s="158"/>
      <c r="I4" s="377" t="s">
        <v>139</v>
      </c>
    </row>
    <row r="5" spans="1:9" s="178" customFormat="1" ht="18.75" thickBot="1" x14ac:dyDescent="0.3">
      <c r="A5" s="175">
        <v>1</v>
      </c>
      <c r="B5" s="176">
        <v>2</v>
      </c>
      <c r="C5" s="176">
        <v>3</v>
      </c>
      <c r="D5" s="176">
        <v>4</v>
      </c>
      <c r="E5" s="176">
        <v>5</v>
      </c>
      <c r="F5" s="176">
        <v>6</v>
      </c>
      <c r="G5" s="177">
        <v>7</v>
      </c>
      <c r="I5" s="378"/>
    </row>
    <row r="6" spans="1:9" ht="35.1" customHeight="1" thickBot="1" x14ac:dyDescent="0.25">
      <c r="A6" s="145">
        <v>1</v>
      </c>
      <c r="B6" s="179" t="str">
        <f>'11A'!B11</f>
        <v>July' 23</v>
      </c>
      <c r="C6" s="180">
        <v>40243</v>
      </c>
      <c r="D6" s="181">
        <v>3136591</v>
      </c>
      <c r="E6" s="181">
        <v>3506961</v>
      </c>
      <c r="F6" s="181">
        <v>66248720</v>
      </c>
      <c r="G6" s="182">
        <f>F6/E6</f>
        <v>18.890634940052085</v>
      </c>
      <c r="H6" s="61"/>
      <c r="I6" s="150">
        <v>12.28</v>
      </c>
    </row>
    <row r="7" spans="1:9" ht="35.1" customHeight="1" thickBot="1" x14ac:dyDescent="0.25">
      <c r="A7" s="145">
        <v>2</v>
      </c>
      <c r="B7" s="179" t="str">
        <f>'11A'!B12</f>
        <v>Aug' 23</v>
      </c>
      <c r="C7" s="180">
        <v>33467</v>
      </c>
      <c r="D7" s="181">
        <v>2992170</v>
      </c>
      <c r="E7" s="181">
        <v>3483209</v>
      </c>
      <c r="F7" s="181">
        <v>52078356</v>
      </c>
      <c r="G7" s="182">
        <f>F7/E7</f>
        <v>14.951257877434285</v>
      </c>
      <c r="H7" s="61"/>
      <c r="I7" s="150">
        <v>11.07</v>
      </c>
    </row>
    <row r="8" spans="1:9" ht="35.1" customHeight="1" thickBot="1" x14ac:dyDescent="0.25">
      <c r="A8" s="145">
        <v>3</v>
      </c>
      <c r="B8" s="179" t="str">
        <f>'11A'!B13</f>
        <v>Sep' 23</v>
      </c>
      <c r="C8" s="180">
        <v>38505</v>
      </c>
      <c r="D8" s="181">
        <v>3128098</v>
      </c>
      <c r="E8" s="181">
        <v>3523731</v>
      </c>
      <c r="F8" s="181">
        <v>62499748</v>
      </c>
      <c r="G8" s="182">
        <f>F8/E8</f>
        <v>17.736810216216846</v>
      </c>
      <c r="H8" s="61"/>
      <c r="I8" s="150">
        <v>10.26</v>
      </c>
    </row>
    <row r="9" spans="1:9" ht="35.1" customHeight="1" x14ac:dyDescent="0.2">
      <c r="E9" s="183">
        <f>SUM(E6:E8)</f>
        <v>10513901</v>
      </c>
      <c r="F9" s="183">
        <f>SUM(F6:F8)</f>
        <v>180826824</v>
      </c>
      <c r="G9" s="184">
        <f>F9/E9</f>
        <v>17.198832669244268</v>
      </c>
      <c r="H9" s="185"/>
      <c r="I9" s="186">
        <f>AVERAGE(I6:I8)</f>
        <v>11.203333333333333</v>
      </c>
    </row>
    <row r="10" spans="1:9" x14ac:dyDescent="0.2">
      <c r="I10" s="187"/>
    </row>
    <row r="11" spans="1:9" x14ac:dyDescent="0.2">
      <c r="I11" s="187"/>
    </row>
  </sheetData>
  <mergeCells count="4">
    <mergeCell ref="A1:F1"/>
    <mergeCell ref="A2:G2"/>
    <mergeCell ref="A3:G3"/>
    <mergeCell ref="I4:I5"/>
  </mergeCells>
  <hyperlinks>
    <hyperlink ref="C6" r:id="rId1" display="http://10.0.0.72/darreport_MAIFISummary_DrillESDSF.php?y=MjAyMw==&amp;m=Nw=="/>
    <hyperlink ref="C7" r:id="rId2" display="http://10.0.0.72/darreport_MAIFISummary_DrillESDSF.php?y=MjAyMw==&amp;m=OA=="/>
    <hyperlink ref="C8" r:id="rId3" display="http://10.0.0.72/darreport_MAIFISummary_DrillESDSF.php?y=MjAyMw==&amp;m=OQ=="/>
  </hyperlinks>
  <printOptions horizontalCentered="1" verticalCentered="1"/>
  <pageMargins left="0.45" right="0.45" top="0.5" bottom="0.5" header="0.3" footer="0.3"/>
  <pageSetup paperSize="9" orientation="landscape" r:id="rId4"/>
  <headerFooter alignWithMargins="0">
    <oddFooter>&amp;L&amp;A</oddFooter>
  </headerFooter>
  <drawing r:id="rId5"/>
  <legacyDrawing r:id="rId6"/>
  <oleObjects>
    <mc:AlternateContent xmlns:mc="http://schemas.openxmlformats.org/markup-compatibility/2006">
      <mc:Choice Requires="x14">
        <oleObject progId="Equation.3" shapeId="3073" r:id="rId7">
          <objectPr defaultSize="0" autoPict="0" r:id="rId8">
            <anchor moveWithCells="1" sizeWithCells="1">
              <from>
                <xdr:col>6</xdr:col>
                <xdr:colOff>104775</xdr:colOff>
                <xdr:row>3</xdr:row>
                <xdr:rowOff>238125</xdr:rowOff>
              </from>
              <to>
                <xdr:col>6</xdr:col>
                <xdr:colOff>962025</xdr:colOff>
                <xdr:row>3</xdr:row>
                <xdr:rowOff>933450</xdr:rowOff>
              </to>
            </anchor>
          </objectPr>
        </oleObject>
      </mc:Choice>
      <mc:Fallback>
        <oleObject progId="Equation.3" shapeId="3073" r:id="rId7"/>
      </mc:Fallback>
    </mc:AlternateContent>
    <mc:AlternateContent xmlns:mc="http://schemas.openxmlformats.org/markup-compatibility/2006">
      <mc:Choice Requires="x14">
        <oleObject progId="Equation.3" shapeId="3074" r:id="rId9">
          <objectPr defaultSize="0" autoPict="0" r:id="rId10">
            <anchor moveWithCells="1" sizeWithCells="1">
              <from>
                <xdr:col>5</xdr:col>
                <xdr:colOff>57150</xdr:colOff>
                <xdr:row>3</xdr:row>
                <xdr:rowOff>352425</xdr:rowOff>
              </from>
              <to>
                <xdr:col>5</xdr:col>
                <xdr:colOff>762000</xdr:colOff>
                <xdr:row>3</xdr:row>
                <xdr:rowOff>762000</xdr:rowOff>
              </to>
            </anchor>
          </objectPr>
        </oleObject>
      </mc:Choice>
      <mc:Fallback>
        <oleObject progId="Equation.3" shapeId="3074" r:id="rId9"/>
      </mc:Fallback>
    </mc:AlternateContent>
  </oleObjec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1"/>
  <sheetViews>
    <sheetView view="pageBreakPreview" topLeftCell="B4" zoomScale="85" zoomScaleNormal="60" zoomScaleSheetLayoutView="85" workbookViewId="0">
      <selection activeCell="G11" sqref="G11"/>
    </sheetView>
  </sheetViews>
  <sheetFormatPr defaultRowHeight="15.75" x14ac:dyDescent="0.25"/>
  <cols>
    <col min="1" max="1" width="2.140625" style="4" customWidth="1"/>
    <col min="2" max="2" width="15.140625" style="4" customWidth="1"/>
    <col min="3" max="3" width="15.5703125" style="4" customWidth="1"/>
    <col min="4" max="4" width="13.7109375" style="4" customWidth="1"/>
    <col min="5" max="5" width="18.7109375" style="4" customWidth="1"/>
    <col min="6" max="6" width="14.28515625" style="4" customWidth="1"/>
    <col min="7" max="7" width="19.140625" style="4" customWidth="1"/>
    <col min="8" max="8" width="23.42578125" style="4" customWidth="1"/>
    <col min="9" max="10" width="13.7109375" style="4" customWidth="1"/>
    <col min="11" max="11" width="11.7109375" style="4" customWidth="1"/>
    <col min="12" max="12" width="12.140625" style="4" customWidth="1"/>
    <col min="13" max="13" width="11.140625" style="4" customWidth="1"/>
    <col min="14" max="14" width="11.28515625" style="4" customWidth="1"/>
    <col min="15" max="15" width="9.140625" style="4"/>
    <col min="16" max="16" width="18.5703125" style="4" customWidth="1"/>
    <col min="17" max="256" width="9.140625" style="4"/>
    <col min="257" max="257" width="13.85546875" style="4" customWidth="1"/>
    <col min="258" max="258" width="15.5703125" style="4" customWidth="1"/>
    <col min="259" max="259" width="13.7109375" style="4" customWidth="1"/>
    <col min="260" max="260" width="18.7109375" style="4" customWidth="1"/>
    <col min="261" max="261" width="14.28515625" style="4" customWidth="1"/>
    <col min="262" max="262" width="19.140625" style="4" customWidth="1"/>
    <col min="263" max="263" width="23.42578125" style="4" customWidth="1"/>
    <col min="264" max="512" width="9.140625" style="4"/>
    <col min="513" max="513" width="13.85546875" style="4" customWidth="1"/>
    <col min="514" max="514" width="15.5703125" style="4" customWidth="1"/>
    <col min="515" max="515" width="13.7109375" style="4" customWidth="1"/>
    <col min="516" max="516" width="18.7109375" style="4" customWidth="1"/>
    <col min="517" max="517" width="14.28515625" style="4" customWidth="1"/>
    <col min="518" max="518" width="19.140625" style="4" customWidth="1"/>
    <col min="519" max="519" width="23.42578125" style="4" customWidth="1"/>
    <col min="520" max="768" width="9.140625" style="4"/>
    <col min="769" max="769" width="13.85546875" style="4" customWidth="1"/>
    <col min="770" max="770" width="15.5703125" style="4" customWidth="1"/>
    <col min="771" max="771" width="13.7109375" style="4" customWidth="1"/>
    <col min="772" max="772" width="18.7109375" style="4" customWidth="1"/>
    <col min="773" max="773" width="14.28515625" style="4" customWidth="1"/>
    <col min="774" max="774" width="19.140625" style="4" customWidth="1"/>
    <col min="775" max="775" width="23.42578125" style="4" customWidth="1"/>
    <col min="776" max="1024" width="9.140625" style="4"/>
    <col min="1025" max="1025" width="13.85546875" style="4" customWidth="1"/>
    <col min="1026" max="1026" width="15.5703125" style="4" customWidth="1"/>
    <col min="1027" max="1027" width="13.7109375" style="4" customWidth="1"/>
    <col min="1028" max="1028" width="18.7109375" style="4" customWidth="1"/>
    <col min="1029" max="1029" width="14.28515625" style="4" customWidth="1"/>
    <col min="1030" max="1030" width="19.140625" style="4" customWidth="1"/>
    <col min="1031" max="1031" width="23.42578125" style="4" customWidth="1"/>
    <col min="1032" max="1280" width="9.140625" style="4"/>
    <col min="1281" max="1281" width="13.85546875" style="4" customWidth="1"/>
    <col min="1282" max="1282" width="15.5703125" style="4" customWidth="1"/>
    <col min="1283" max="1283" width="13.7109375" style="4" customWidth="1"/>
    <col min="1284" max="1284" width="18.7109375" style="4" customWidth="1"/>
    <col min="1285" max="1285" width="14.28515625" style="4" customWidth="1"/>
    <col min="1286" max="1286" width="19.140625" style="4" customWidth="1"/>
    <col min="1287" max="1287" width="23.42578125" style="4" customWidth="1"/>
    <col min="1288" max="1536" width="9.140625" style="4"/>
    <col min="1537" max="1537" width="13.85546875" style="4" customWidth="1"/>
    <col min="1538" max="1538" width="15.5703125" style="4" customWidth="1"/>
    <col min="1539" max="1539" width="13.7109375" style="4" customWidth="1"/>
    <col min="1540" max="1540" width="18.7109375" style="4" customWidth="1"/>
    <col min="1541" max="1541" width="14.28515625" style="4" customWidth="1"/>
    <col min="1542" max="1542" width="19.140625" style="4" customWidth="1"/>
    <col min="1543" max="1543" width="23.42578125" style="4" customWidth="1"/>
    <col min="1544" max="1792" width="9.140625" style="4"/>
    <col min="1793" max="1793" width="13.85546875" style="4" customWidth="1"/>
    <col min="1794" max="1794" width="15.5703125" style="4" customWidth="1"/>
    <col min="1795" max="1795" width="13.7109375" style="4" customWidth="1"/>
    <col min="1796" max="1796" width="18.7109375" style="4" customWidth="1"/>
    <col min="1797" max="1797" width="14.28515625" style="4" customWidth="1"/>
    <col min="1798" max="1798" width="19.140625" style="4" customWidth="1"/>
    <col min="1799" max="1799" width="23.42578125" style="4" customWidth="1"/>
    <col min="1800" max="2048" width="9.140625" style="4"/>
    <col min="2049" max="2049" width="13.85546875" style="4" customWidth="1"/>
    <col min="2050" max="2050" width="15.5703125" style="4" customWidth="1"/>
    <col min="2051" max="2051" width="13.7109375" style="4" customWidth="1"/>
    <col min="2052" max="2052" width="18.7109375" style="4" customWidth="1"/>
    <col min="2053" max="2053" width="14.28515625" style="4" customWidth="1"/>
    <col min="2054" max="2054" width="19.140625" style="4" customWidth="1"/>
    <col min="2055" max="2055" width="23.42578125" style="4" customWidth="1"/>
    <col min="2056" max="2304" width="9.140625" style="4"/>
    <col min="2305" max="2305" width="13.85546875" style="4" customWidth="1"/>
    <col min="2306" max="2306" width="15.5703125" style="4" customWidth="1"/>
    <col min="2307" max="2307" width="13.7109375" style="4" customWidth="1"/>
    <col min="2308" max="2308" width="18.7109375" style="4" customWidth="1"/>
    <col min="2309" max="2309" width="14.28515625" style="4" customWidth="1"/>
    <col min="2310" max="2310" width="19.140625" style="4" customWidth="1"/>
    <col min="2311" max="2311" width="23.42578125" style="4" customWidth="1"/>
    <col min="2312" max="2560" width="9.140625" style="4"/>
    <col min="2561" max="2561" width="13.85546875" style="4" customWidth="1"/>
    <col min="2562" max="2562" width="15.5703125" style="4" customWidth="1"/>
    <col min="2563" max="2563" width="13.7109375" style="4" customWidth="1"/>
    <col min="2564" max="2564" width="18.7109375" style="4" customWidth="1"/>
    <col min="2565" max="2565" width="14.28515625" style="4" customWidth="1"/>
    <col min="2566" max="2566" width="19.140625" style="4" customWidth="1"/>
    <col min="2567" max="2567" width="23.42578125" style="4" customWidth="1"/>
    <col min="2568" max="2816" width="9.140625" style="4"/>
    <col min="2817" max="2817" width="13.85546875" style="4" customWidth="1"/>
    <col min="2818" max="2818" width="15.5703125" style="4" customWidth="1"/>
    <col min="2819" max="2819" width="13.7109375" style="4" customWidth="1"/>
    <col min="2820" max="2820" width="18.7109375" style="4" customWidth="1"/>
    <col min="2821" max="2821" width="14.28515625" style="4" customWidth="1"/>
    <col min="2822" max="2822" width="19.140625" style="4" customWidth="1"/>
    <col min="2823" max="2823" width="23.42578125" style="4" customWidth="1"/>
    <col min="2824" max="3072" width="9.140625" style="4"/>
    <col min="3073" max="3073" width="13.85546875" style="4" customWidth="1"/>
    <col min="3074" max="3074" width="15.5703125" style="4" customWidth="1"/>
    <col min="3075" max="3075" width="13.7109375" style="4" customWidth="1"/>
    <col min="3076" max="3076" width="18.7109375" style="4" customWidth="1"/>
    <col min="3077" max="3077" width="14.28515625" style="4" customWidth="1"/>
    <col min="3078" max="3078" width="19.140625" style="4" customWidth="1"/>
    <col min="3079" max="3079" width="23.42578125" style="4" customWidth="1"/>
    <col min="3080" max="3328" width="9.140625" style="4"/>
    <col min="3329" max="3329" width="13.85546875" style="4" customWidth="1"/>
    <col min="3330" max="3330" width="15.5703125" style="4" customWidth="1"/>
    <col min="3331" max="3331" width="13.7109375" style="4" customWidth="1"/>
    <col min="3332" max="3332" width="18.7109375" style="4" customWidth="1"/>
    <col min="3333" max="3333" width="14.28515625" style="4" customWidth="1"/>
    <col min="3334" max="3334" width="19.140625" style="4" customWidth="1"/>
    <col min="3335" max="3335" width="23.42578125" style="4" customWidth="1"/>
    <col min="3336" max="3584" width="9.140625" style="4"/>
    <col min="3585" max="3585" width="13.85546875" style="4" customWidth="1"/>
    <col min="3586" max="3586" width="15.5703125" style="4" customWidth="1"/>
    <col min="3587" max="3587" width="13.7109375" style="4" customWidth="1"/>
    <col min="3588" max="3588" width="18.7109375" style="4" customWidth="1"/>
    <col min="3589" max="3589" width="14.28515625" style="4" customWidth="1"/>
    <col min="3590" max="3590" width="19.140625" style="4" customWidth="1"/>
    <col min="3591" max="3591" width="23.42578125" style="4" customWidth="1"/>
    <col min="3592" max="3840" width="9.140625" style="4"/>
    <col min="3841" max="3841" width="13.85546875" style="4" customWidth="1"/>
    <col min="3842" max="3842" width="15.5703125" style="4" customWidth="1"/>
    <col min="3843" max="3843" width="13.7109375" style="4" customWidth="1"/>
    <col min="3844" max="3844" width="18.7109375" style="4" customWidth="1"/>
    <col min="3845" max="3845" width="14.28515625" style="4" customWidth="1"/>
    <col min="3846" max="3846" width="19.140625" style="4" customWidth="1"/>
    <col min="3847" max="3847" width="23.42578125" style="4" customWidth="1"/>
    <col min="3848" max="4096" width="9.140625" style="4"/>
    <col min="4097" max="4097" width="13.85546875" style="4" customWidth="1"/>
    <col min="4098" max="4098" width="15.5703125" style="4" customWidth="1"/>
    <col min="4099" max="4099" width="13.7109375" style="4" customWidth="1"/>
    <col min="4100" max="4100" width="18.7109375" style="4" customWidth="1"/>
    <col min="4101" max="4101" width="14.28515625" style="4" customWidth="1"/>
    <col min="4102" max="4102" width="19.140625" style="4" customWidth="1"/>
    <col min="4103" max="4103" width="23.42578125" style="4" customWidth="1"/>
    <col min="4104" max="4352" width="9.140625" style="4"/>
    <col min="4353" max="4353" width="13.85546875" style="4" customWidth="1"/>
    <col min="4354" max="4354" width="15.5703125" style="4" customWidth="1"/>
    <col min="4355" max="4355" width="13.7109375" style="4" customWidth="1"/>
    <col min="4356" max="4356" width="18.7109375" style="4" customWidth="1"/>
    <col min="4357" max="4357" width="14.28515625" style="4" customWidth="1"/>
    <col min="4358" max="4358" width="19.140625" style="4" customWidth="1"/>
    <col min="4359" max="4359" width="23.42578125" style="4" customWidth="1"/>
    <col min="4360" max="4608" width="9.140625" style="4"/>
    <col min="4609" max="4609" width="13.85546875" style="4" customWidth="1"/>
    <col min="4610" max="4610" width="15.5703125" style="4" customWidth="1"/>
    <col min="4611" max="4611" width="13.7109375" style="4" customWidth="1"/>
    <col min="4612" max="4612" width="18.7109375" style="4" customWidth="1"/>
    <col min="4613" max="4613" width="14.28515625" style="4" customWidth="1"/>
    <col min="4614" max="4614" width="19.140625" style="4" customWidth="1"/>
    <col min="4615" max="4615" width="23.42578125" style="4" customWidth="1"/>
    <col min="4616" max="4864" width="9.140625" style="4"/>
    <col min="4865" max="4865" width="13.85546875" style="4" customWidth="1"/>
    <col min="4866" max="4866" width="15.5703125" style="4" customWidth="1"/>
    <col min="4867" max="4867" width="13.7109375" style="4" customWidth="1"/>
    <col min="4868" max="4868" width="18.7109375" style="4" customWidth="1"/>
    <col min="4869" max="4869" width="14.28515625" style="4" customWidth="1"/>
    <col min="4870" max="4870" width="19.140625" style="4" customWidth="1"/>
    <col min="4871" max="4871" width="23.42578125" style="4" customWidth="1"/>
    <col min="4872" max="5120" width="9.140625" style="4"/>
    <col min="5121" max="5121" width="13.85546875" style="4" customWidth="1"/>
    <col min="5122" max="5122" width="15.5703125" style="4" customWidth="1"/>
    <col min="5123" max="5123" width="13.7109375" style="4" customWidth="1"/>
    <col min="5124" max="5124" width="18.7109375" style="4" customWidth="1"/>
    <col min="5125" max="5125" width="14.28515625" style="4" customWidth="1"/>
    <col min="5126" max="5126" width="19.140625" style="4" customWidth="1"/>
    <col min="5127" max="5127" width="23.42578125" style="4" customWidth="1"/>
    <col min="5128" max="5376" width="9.140625" style="4"/>
    <col min="5377" max="5377" width="13.85546875" style="4" customWidth="1"/>
    <col min="5378" max="5378" width="15.5703125" style="4" customWidth="1"/>
    <col min="5379" max="5379" width="13.7109375" style="4" customWidth="1"/>
    <col min="5380" max="5380" width="18.7109375" style="4" customWidth="1"/>
    <col min="5381" max="5381" width="14.28515625" style="4" customWidth="1"/>
    <col min="5382" max="5382" width="19.140625" style="4" customWidth="1"/>
    <col min="5383" max="5383" width="23.42578125" style="4" customWidth="1"/>
    <col min="5384" max="5632" width="9.140625" style="4"/>
    <col min="5633" max="5633" width="13.85546875" style="4" customWidth="1"/>
    <col min="5634" max="5634" width="15.5703125" style="4" customWidth="1"/>
    <col min="5635" max="5635" width="13.7109375" style="4" customWidth="1"/>
    <col min="5636" max="5636" width="18.7109375" style="4" customWidth="1"/>
    <col min="5637" max="5637" width="14.28515625" style="4" customWidth="1"/>
    <col min="5638" max="5638" width="19.140625" style="4" customWidth="1"/>
    <col min="5639" max="5639" width="23.42578125" style="4" customWidth="1"/>
    <col min="5640" max="5888" width="9.140625" style="4"/>
    <col min="5889" max="5889" width="13.85546875" style="4" customWidth="1"/>
    <col min="5890" max="5890" width="15.5703125" style="4" customWidth="1"/>
    <col min="5891" max="5891" width="13.7109375" style="4" customWidth="1"/>
    <col min="5892" max="5892" width="18.7109375" style="4" customWidth="1"/>
    <col min="5893" max="5893" width="14.28515625" style="4" customWidth="1"/>
    <col min="5894" max="5894" width="19.140625" style="4" customWidth="1"/>
    <col min="5895" max="5895" width="23.42578125" style="4" customWidth="1"/>
    <col min="5896" max="6144" width="9.140625" style="4"/>
    <col min="6145" max="6145" width="13.85546875" style="4" customWidth="1"/>
    <col min="6146" max="6146" width="15.5703125" style="4" customWidth="1"/>
    <col min="6147" max="6147" width="13.7109375" style="4" customWidth="1"/>
    <col min="6148" max="6148" width="18.7109375" style="4" customWidth="1"/>
    <col min="6149" max="6149" width="14.28515625" style="4" customWidth="1"/>
    <col min="6150" max="6150" width="19.140625" style="4" customWidth="1"/>
    <col min="6151" max="6151" width="23.42578125" style="4" customWidth="1"/>
    <col min="6152" max="6400" width="9.140625" style="4"/>
    <col min="6401" max="6401" width="13.85546875" style="4" customWidth="1"/>
    <col min="6402" max="6402" width="15.5703125" style="4" customWidth="1"/>
    <col min="6403" max="6403" width="13.7109375" style="4" customWidth="1"/>
    <col min="6404" max="6404" width="18.7109375" style="4" customWidth="1"/>
    <col min="6405" max="6405" width="14.28515625" style="4" customWidth="1"/>
    <col min="6406" max="6406" width="19.140625" style="4" customWidth="1"/>
    <col min="6407" max="6407" width="23.42578125" style="4" customWidth="1"/>
    <col min="6408" max="6656" width="9.140625" style="4"/>
    <col min="6657" max="6657" width="13.85546875" style="4" customWidth="1"/>
    <col min="6658" max="6658" width="15.5703125" style="4" customWidth="1"/>
    <col min="6659" max="6659" width="13.7109375" style="4" customWidth="1"/>
    <col min="6660" max="6660" width="18.7109375" style="4" customWidth="1"/>
    <col min="6661" max="6661" width="14.28515625" style="4" customWidth="1"/>
    <col min="6662" max="6662" width="19.140625" style="4" customWidth="1"/>
    <col min="6663" max="6663" width="23.42578125" style="4" customWidth="1"/>
    <col min="6664" max="6912" width="9.140625" style="4"/>
    <col min="6913" max="6913" width="13.85546875" style="4" customWidth="1"/>
    <col min="6914" max="6914" width="15.5703125" style="4" customWidth="1"/>
    <col min="6915" max="6915" width="13.7109375" style="4" customWidth="1"/>
    <col min="6916" max="6916" width="18.7109375" style="4" customWidth="1"/>
    <col min="6917" max="6917" width="14.28515625" style="4" customWidth="1"/>
    <col min="6918" max="6918" width="19.140625" style="4" customWidth="1"/>
    <col min="6919" max="6919" width="23.42578125" style="4" customWidth="1"/>
    <col min="6920" max="7168" width="9.140625" style="4"/>
    <col min="7169" max="7169" width="13.85546875" style="4" customWidth="1"/>
    <col min="7170" max="7170" width="15.5703125" style="4" customWidth="1"/>
    <col min="7171" max="7171" width="13.7109375" style="4" customWidth="1"/>
    <col min="7172" max="7172" width="18.7109375" style="4" customWidth="1"/>
    <col min="7173" max="7173" width="14.28515625" style="4" customWidth="1"/>
    <col min="7174" max="7174" width="19.140625" style="4" customWidth="1"/>
    <col min="7175" max="7175" width="23.42578125" style="4" customWidth="1"/>
    <col min="7176" max="7424" width="9.140625" style="4"/>
    <col min="7425" max="7425" width="13.85546875" style="4" customWidth="1"/>
    <col min="7426" max="7426" width="15.5703125" style="4" customWidth="1"/>
    <col min="7427" max="7427" width="13.7109375" style="4" customWidth="1"/>
    <col min="7428" max="7428" width="18.7109375" style="4" customWidth="1"/>
    <col min="7429" max="7429" width="14.28515625" style="4" customWidth="1"/>
    <col min="7430" max="7430" width="19.140625" style="4" customWidth="1"/>
    <col min="7431" max="7431" width="23.42578125" style="4" customWidth="1"/>
    <col min="7432" max="7680" width="9.140625" style="4"/>
    <col min="7681" max="7681" width="13.85546875" style="4" customWidth="1"/>
    <col min="7682" max="7682" width="15.5703125" style="4" customWidth="1"/>
    <col min="7683" max="7683" width="13.7109375" style="4" customWidth="1"/>
    <col min="7684" max="7684" width="18.7109375" style="4" customWidth="1"/>
    <col min="7685" max="7685" width="14.28515625" style="4" customWidth="1"/>
    <col min="7686" max="7686" width="19.140625" style="4" customWidth="1"/>
    <col min="7687" max="7687" width="23.42578125" style="4" customWidth="1"/>
    <col min="7688" max="7936" width="9.140625" style="4"/>
    <col min="7937" max="7937" width="13.85546875" style="4" customWidth="1"/>
    <col min="7938" max="7938" width="15.5703125" style="4" customWidth="1"/>
    <col min="7939" max="7939" width="13.7109375" style="4" customWidth="1"/>
    <col min="7940" max="7940" width="18.7109375" style="4" customWidth="1"/>
    <col min="7941" max="7941" width="14.28515625" style="4" customWidth="1"/>
    <col min="7942" max="7942" width="19.140625" style="4" customWidth="1"/>
    <col min="7943" max="7943" width="23.42578125" style="4" customWidth="1"/>
    <col min="7944" max="8192" width="9.140625" style="4"/>
    <col min="8193" max="8193" width="13.85546875" style="4" customWidth="1"/>
    <col min="8194" max="8194" width="15.5703125" style="4" customWidth="1"/>
    <col min="8195" max="8195" width="13.7109375" style="4" customWidth="1"/>
    <col min="8196" max="8196" width="18.7109375" style="4" customWidth="1"/>
    <col min="8197" max="8197" width="14.28515625" style="4" customWidth="1"/>
    <col min="8198" max="8198" width="19.140625" style="4" customWidth="1"/>
    <col min="8199" max="8199" width="23.42578125" style="4" customWidth="1"/>
    <col min="8200" max="8448" width="9.140625" style="4"/>
    <col min="8449" max="8449" width="13.85546875" style="4" customWidth="1"/>
    <col min="8450" max="8450" width="15.5703125" style="4" customWidth="1"/>
    <col min="8451" max="8451" width="13.7109375" style="4" customWidth="1"/>
    <col min="8452" max="8452" width="18.7109375" style="4" customWidth="1"/>
    <col min="8453" max="8453" width="14.28515625" style="4" customWidth="1"/>
    <col min="8454" max="8454" width="19.140625" style="4" customWidth="1"/>
    <col min="8455" max="8455" width="23.42578125" style="4" customWidth="1"/>
    <col min="8456" max="8704" width="9.140625" style="4"/>
    <col min="8705" max="8705" width="13.85546875" style="4" customWidth="1"/>
    <col min="8706" max="8706" width="15.5703125" style="4" customWidth="1"/>
    <col min="8707" max="8707" width="13.7109375" style="4" customWidth="1"/>
    <col min="8708" max="8708" width="18.7109375" style="4" customWidth="1"/>
    <col min="8709" max="8709" width="14.28515625" style="4" customWidth="1"/>
    <col min="8710" max="8710" width="19.140625" style="4" customWidth="1"/>
    <col min="8711" max="8711" width="23.42578125" style="4" customWidth="1"/>
    <col min="8712" max="8960" width="9.140625" style="4"/>
    <col min="8961" max="8961" width="13.85546875" style="4" customWidth="1"/>
    <col min="8962" max="8962" width="15.5703125" style="4" customWidth="1"/>
    <col min="8963" max="8963" width="13.7109375" style="4" customWidth="1"/>
    <col min="8964" max="8964" width="18.7109375" style="4" customWidth="1"/>
    <col min="8965" max="8965" width="14.28515625" style="4" customWidth="1"/>
    <col min="8966" max="8966" width="19.140625" style="4" customWidth="1"/>
    <col min="8967" max="8967" width="23.42578125" style="4" customWidth="1"/>
    <col min="8968" max="9216" width="9.140625" style="4"/>
    <col min="9217" max="9217" width="13.85546875" style="4" customWidth="1"/>
    <col min="9218" max="9218" width="15.5703125" style="4" customWidth="1"/>
    <col min="9219" max="9219" width="13.7109375" style="4" customWidth="1"/>
    <col min="9220" max="9220" width="18.7109375" style="4" customWidth="1"/>
    <col min="9221" max="9221" width="14.28515625" style="4" customWidth="1"/>
    <col min="9222" max="9222" width="19.140625" style="4" customWidth="1"/>
    <col min="9223" max="9223" width="23.42578125" style="4" customWidth="1"/>
    <col min="9224" max="9472" width="9.140625" style="4"/>
    <col min="9473" max="9473" width="13.85546875" style="4" customWidth="1"/>
    <col min="9474" max="9474" width="15.5703125" style="4" customWidth="1"/>
    <col min="9475" max="9475" width="13.7109375" style="4" customWidth="1"/>
    <col min="9476" max="9476" width="18.7109375" style="4" customWidth="1"/>
    <col min="9477" max="9477" width="14.28515625" style="4" customWidth="1"/>
    <col min="9478" max="9478" width="19.140625" style="4" customWidth="1"/>
    <col min="9479" max="9479" width="23.42578125" style="4" customWidth="1"/>
    <col min="9480" max="9728" width="9.140625" style="4"/>
    <col min="9729" max="9729" width="13.85546875" style="4" customWidth="1"/>
    <col min="9730" max="9730" width="15.5703125" style="4" customWidth="1"/>
    <col min="9731" max="9731" width="13.7109375" style="4" customWidth="1"/>
    <col min="9732" max="9732" width="18.7109375" style="4" customWidth="1"/>
    <col min="9733" max="9733" width="14.28515625" style="4" customWidth="1"/>
    <col min="9734" max="9734" width="19.140625" style="4" customWidth="1"/>
    <col min="9735" max="9735" width="23.42578125" style="4" customWidth="1"/>
    <col min="9736" max="9984" width="9.140625" style="4"/>
    <col min="9985" max="9985" width="13.85546875" style="4" customWidth="1"/>
    <col min="9986" max="9986" width="15.5703125" style="4" customWidth="1"/>
    <col min="9987" max="9987" width="13.7109375" style="4" customWidth="1"/>
    <col min="9988" max="9988" width="18.7109375" style="4" customWidth="1"/>
    <col min="9989" max="9989" width="14.28515625" style="4" customWidth="1"/>
    <col min="9990" max="9990" width="19.140625" style="4" customWidth="1"/>
    <col min="9991" max="9991" width="23.42578125" style="4" customWidth="1"/>
    <col min="9992" max="10240" width="9.140625" style="4"/>
    <col min="10241" max="10241" width="13.85546875" style="4" customWidth="1"/>
    <col min="10242" max="10242" width="15.5703125" style="4" customWidth="1"/>
    <col min="10243" max="10243" width="13.7109375" style="4" customWidth="1"/>
    <col min="10244" max="10244" width="18.7109375" style="4" customWidth="1"/>
    <col min="10245" max="10245" width="14.28515625" style="4" customWidth="1"/>
    <col min="10246" max="10246" width="19.140625" style="4" customWidth="1"/>
    <col min="10247" max="10247" width="23.42578125" style="4" customWidth="1"/>
    <col min="10248" max="10496" width="9.140625" style="4"/>
    <col min="10497" max="10497" width="13.85546875" style="4" customWidth="1"/>
    <col min="10498" max="10498" width="15.5703125" style="4" customWidth="1"/>
    <col min="10499" max="10499" width="13.7109375" style="4" customWidth="1"/>
    <col min="10500" max="10500" width="18.7109375" style="4" customWidth="1"/>
    <col min="10501" max="10501" width="14.28515625" style="4" customWidth="1"/>
    <col min="10502" max="10502" width="19.140625" style="4" customWidth="1"/>
    <col min="10503" max="10503" width="23.42578125" style="4" customWidth="1"/>
    <col min="10504" max="10752" width="9.140625" style="4"/>
    <col min="10753" max="10753" width="13.85546875" style="4" customWidth="1"/>
    <col min="10754" max="10754" width="15.5703125" style="4" customWidth="1"/>
    <col min="10755" max="10755" width="13.7109375" style="4" customWidth="1"/>
    <col min="10756" max="10756" width="18.7109375" style="4" customWidth="1"/>
    <col min="10757" max="10757" width="14.28515625" style="4" customWidth="1"/>
    <col min="10758" max="10758" width="19.140625" style="4" customWidth="1"/>
    <col min="10759" max="10759" width="23.42578125" style="4" customWidth="1"/>
    <col min="10760" max="11008" width="9.140625" style="4"/>
    <col min="11009" max="11009" width="13.85546875" style="4" customWidth="1"/>
    <col min="11010" max="11010" width="15.5703125" style="4" customWidth="1"/>
    <col min="11011" max="11011" width="13.7109375" style="4" customWidth="1"/>
    <col min="11012" max="11012" width="18.7109375" style="4" customWidth="1"/>
    <col min="11013" max="11013" width="14.28515625" style="4" customWidth="1"/>
    <col min="11014" max="11014" width="19.140625" style="4" customWidth="1"/>
    <col min="11015" max="11015" width="23.42578125" style="4" customWidth="1"/>
    <col min="11016" max="11264" width="9.140625" style="4"/>
    <col min="11265" max="11265" width="13.85546875" style="4" customWidth="1"/>
    <col min="11266" max="11266" width="15.5703125" style="4" customWidth="1"/>
    <col min="11267" max="11267" width="13.7109375" style="4" customWidth="1"/>
    <col min="11268" max="11268" width="18.7109375" style="4" customWidth="1"/>
    <col min="11269" max="11269" width="14.28515625" style="4" customWidth="1"/>
    <col min="11270" max="11270" width="19.140625" style="4" customWidth="1"/>
    <col min="11271" max="11271" width="23.42578125" style="4" customWidth="1"/>
    <col min="11272" max="11520" width="9.140625" style="4"/>
    <col min="11521" max="11521" width="13.85546875" style="4" customWidth="1"/>
    <col min="11522" max="11522" width="15.5703125" style="4" customWidth="1"/>
    <col min="11523" max="11523" width="13.7109375" style="4" customWidth="1"/>
    <col min="11524" max="11524" width="18.7109375" style="4" customWidth="1"/>
    <col min="11525" max="11525" width="14.28515625" style="4" customWidth="1"/>
    <col min="11526" max="11526" width="19.140625" style="4" customWidth="1"/>
    <col min="11527" max="11527" width="23.42578125" style="4" customWidth="1"/>
    <col min="11528" max="11776" width="9.140625" style="4"/>
    <col min="11777" max="11777" width="13.85546875" style="4" customWidth="1"/>
    <col min="11778" max="11778" width="15.5703125" style="4" customWidth="1"/>
    <col min="11779" max="11779" width="13.7109375" style="4" customWidth="1"/>
    <col min="11780" max="11780" width="18.7109375" style="4" customWidth="1"/>
    <col min="11781" max="11781" width="14.28515625" style="4" customWidth="1"/>
    <col min="11782" max="11782" width="19.140625" style="4" customWidth="1"/>
    <col min="11783" max="11783" width="23.42578125" style="4" customWidth="1"/>
    <col min="11784" max="12032" width="9.140625" style="4"/>
    <col min="12033" max="12033" width="13.85546875" style="4" customWidth="1"/>
    <col min="12034" max="12034" width="15.5703125" style="4" customWidth="1"/>
    <col min="12035" max="12035" width="13.7109375" style="4" customWidth="1"/>
    <col min="12036" max="12036" width="18.7109375" style="4" customWidth="1"/>
    <col min="12037" max="12037" width="14.28515625" style="4" customWidth="1"/>
    <col min="12038" max="12038" width="19.140625" style="4" customWidth="1"/>
    <col min="12039" max="12039" width="23.42578125" style="4" customWidth="1"/>
    <col min="12040" max="12288" width="9.140625" style="4"/>
    <col min="12289" max="12289" width="13.85546875" style="4" customWidth="1"/>
    <col min="12290" max="12290" width="15.5703125" style="4" customWidth="1"/>
    <col min="12291" max="12291" width="13.7109375" style="4" customWidth="1"/>
    <col min="12292" max="12292" width="18.7109375" style="4" customWidth="1"/>
    <col min="12293" max="12293" width="14.28515625" style="4" customWidth="1"/>
    <col min="12294" max="12294" width="19.140625" style="4" customWidth="1"/>
    <col min="12295" max="12295" width="23.42578125" style="4" customWidth="1"/>
    <col min="12296" max="12544" width="9.140625" style="4"/>
    <col min="12545" max="12545" width="13.85546875" style="4" customWidth="1"/>
    <col min="12546" max="12546" width="15.5703125" style="4" customWidth="1"/>
    <col min="12547" max="12547" width="13.7109375" style="4" customWidth="1"/>
    <col min="12548" max="12548" width="18.7109375" style="4" customWidth="1"/>
    <col min="12549" max="12549" width="14.28515625" style="4" customWidth="1"/>
    <col min="12550" max="12550" width="19.140625" style="4" customWidth="1"/>
    <col min="12551" max="12551" width="23.42578125" style="4" customWidth="1"/>
    <col min="12552" max="12800" width="9.140625" style="4"/>
    <col min="12801" max="12801" width="13.85546875" style="4" customWidth="1"/>
    <col min="12802" max="12802" width="15.5703125" style="4" customWidth="1"/>
    <col min="12803" max="12803" width="13.7109375" style="4" customWidth="1"/>
    <col min="12804" max="12804" width="18.7109375" style="4" customWidth="1"/>
    <col min="12805" max="12805" width="14.28515625" style="4" customWidth="1"/>
    <col min="12806" max="12806" width="19.140625" style="4" customWidth="1"/>
    <col min="12807" max="12807" width="23.42578125" style="4" customWidth="1"/>
    <col min="12808" max="13056" width="9.140625" style="4"/>
    <col min="13057" max="13057" width="13.85546875" style="4" customWidth="1"/>
    <col min="13058" max="13058" width="15.5703125" style="4" customWidth="1"/>
    <col min="13059" max="13059" width="13.7109375" style="4" customWidth="1"/>
    <col min="13060" max="13060" width="18.7109375" style="4" customWidth="1"/>
    <col min="13061" max="13061" width="14.28515625" style="4" customWidth="1"/>
    <col min="13062" max="13062" width="19.140625" style="4" customWidth="1"/>
    <col min="13063" max="13063" width="23.42578125" style="4" customWidth="1"/>
    <col min="13064" max="13312" width="9.140625" style="4"/>
    <col min="13313" max="13313" width="13.85546875" style="4" customWidth="1"/>
    <col min="13314" max="13314" width="15.5703125" style="4" customWidth="1"/>
    <col min="13315" max="13315" width="13.7109375" style="4" customWidth="1"/>
    <col min="13316" max="13316" width="18.7109375" style="4" customWidth="1"/>
    <col min="13317" max="13317" width="14.28515625" style="4" customWidth="1"/>
    <col min="13318" max="13318" width="19.140625" style="4" customWidth="1"/>
    <col min="13319" max="13319" width="23.42578125" style="4" customWidth="1"/>
    <col min="13320" max="13568" width="9.140625" style="4"/>
    <col min="13569" max="13569" width="13.85546875" style="4" customWidth="1"/>
    <col min="13570" max="13570" width="15.5703125" style="4" customWidth="1"/>
    <col min="13571" max="13571" width="13.7109375" style="4" customWidth="1"/>
    <col min="13572" max="13572" width="18.7109375" style="4" customWidth="1"/>
    <col min="13573" max="13573" width="14.28515625" style="4" customWidth="1"/>
    <col min="13574" max="13574" width="19.140625" style="4" customWidth="1"/>
    <col min="13575" max="13575" width="23.42578125" style="4" customWidth="1"/>
    <col min="13576" max="13824" width="9.140625" style="4"/>
    <col min="13825" max="13825" width="13.85546875" style="4" customWidth="1"/>
    <col min="13826" max="13826" width="15.5703125" style="4" customWidth="1"/>
    <col min="13827" max="13827" width="13.7109375" style="4" customWidth="1"/>
    <col min="13828" max="13828" width="18.7109375" style="4" customWidth="1"/>
    <col min="13829" max="13829" width="14.28515625" style="4" customWidth="1"/>
    <col min="13830" max="13830" width="19.140625" style="4" customWidth="1"/>
    <col min="13831" max="13831" width="23.42578125" style="4" customWidth="1"/>
    <col min="13832" max="14080" width="9.140625" style="4"/>
    <col min="14081" max="14081" width="13.85546875" style="4" customWidth="1"/>
    <col min="14082" max="14082" width="15.5703125" style="4" customWidth="1"/>
    <col min="14083" max="14083" width="13.7109375" style="4" customWidth="1"/>
    <col min="14084" max="14084" width="18.7109375" style="4" customWidth="1"/>
    <col min="14085" max="14085" width="14.28515625" style="4" customWidth="1"/>
    <col min="14086" max="14086" width="19.140625" style="4" customWidth="1"/>
    <col min="14087" max="14087" width="23.42578125" style="4" customWidth="1"/>
    <col min="14088" max="14336" width="9.140625" style="4"/>
    <col min="14337" max="14337" width="13.85546875" style="4" customWidth="1"/>
    <col min="14338" max="14338" width="15.5703125" style="4" customWidth="1"/>
    <col min="14339" max="14339" width="13.7109375" style="4" customWidth="1"/>
    <col min="14340" max="14340" width="18.7109375" style="4" customWidth="1"/>
    <col min="14341" max="14341" width="14.28515625" style="4" customWidth="1"/>
    <col min="14342" max="14342" width="19.140625" style="4" customWidth="1"/>
    <col min="14343" max="14343" width="23.42578125" style="4" customWidth="1"/>
    <col min="14344" max="14592" width="9.140625" style="4"/>
    <col min="14593" max="14593" width="13.85546875" style="4" customWidth="1"/>
    <col min="14594" max="14594" width="15.5703125" style="4" customWidth="1"/>
    <col min="14595" max="14595" width="13.7109375" style="4" customWidth="1"/>
    <col min="14596" max="14596" width="18.7109375" style="4" customWidth="1"/>
    <col min="14597" max="14597" width="14.28515625" style="4" customWidth="1"/>
    <col min="14598" max="14598" width="19.140625" style="4" customWidth="1"/>
    <col min="14599" max="14599" width="23.42578125" style="4" customWidth="1"/>
    <col min="14600" max="14848" width="9.140625" style="4"/>
    <col min="14849" max="14849" width="13.85546875" style="4" customWidth="1"/>
    <col min="14850" max="14850" width="15.5703125" style="4" customWidth="1"/>
    <col min="14851" max="14851" width="13.7109375" style="4" customWidth="1"/>
    <col min="14852" max="14852" width="18.7109375" style="4" customWidth="1"/>
    <col min="14853" max="14853" width="14.28515625" style="4" customWidth="1"/>
    <col min="14854" max="14854" width="19.140625" style="4" customWidth="1"/>
    <col min="14855" max="14855" width="23.42578125" style="4" customWidth="1"/>
    <col min="14856" max="15104" width="9.140625" style="4"/>
    <col min="15105" max="15105" width="13.85546875" style="4" customWidth="1"/>
    <col min="15106" max="15106" width="15.5703125" style="4" customWidth="1"/>
    <col min="15107" max="15107" width="13.7109375" style="4" customWidth="1"/>
    <col min="15108" max="15108" width="18.7109375" style="4" customWidth="1"/>
    <col min="15109" max="15109" width="14.28515625" style="4" customWidth="1"/>
    <col min="15110" max="15110" width="19.140625" style="4" customWidth="1"/>
    <col min="15111" max="15111" width="23.42578125" style="4" customWidth="1"/>
    <col min="15112" max="15360" width="9.140625" style="4"/>
    <col min="15361" max="15361" width="13.85546875" style="4" customWidth="1"/>
    <col min="15362" max="15362" width="15.5703125" style="4" customWidth="1"/>
    <col min="15363" max="15363" width="13.7109375" style="4" customWidth="1"/>
    <col min="15364" max="15364" width="18.7109375" style="4" customWidth="1"/>
    <col min="15365" max="15365" width="14.28515625" style="4" customWidth="1"/>
    <col min="15366" max="15366" width="19.140625" style="4" customWidth="1"/>
    <col min="15367" max="15367" width="23.42578125" style="4" customWidth="1"/>
    <col min="15368" max="15616" width="9.140625" style="4"/>
    <col min="15617" max="15617" width="13.85546875" style="4" customWidth="1"/>
    <col min="15618" max="15618" width="15.5703125" style="4" customWidth="1"/>
    <col min="15619" max="15619" width="13.7109375" style="4" customWidth="1"/>
    <col min="15620" max="15620" width="18.7109375" style="4" customWidth="1"/>
    <col min="15621" max="15621" width="14.28515625" style="4" customWidth="1"/>
    <col min="15622" max="15622" width="19.140625" style="4" customWidth="1"/>
    <col min="15623" max="15623" width="23.42578125" style="4" customWidth="1"/>
    <col min="15624" max="15872" width="9.140625" style="4"/>
    <col min="15873" max="15873" width="13.85546875" style="4" customWidth="1"/>
    <col min="15874" max="15874" width="15.5703125" style="4" customWidth="1"/>
    <col min="15875" max="15875" width="13.7109375" style="4" customWidth="1"/>
    <col min="15876" max="15876" width="18.7109375" style="4" customWidth="1"/>
    <col min="15877" max="15877" width="14.28515625" style="4" customWidth="1"/>
    <col min="15878" max="15878" width="19.140625" style="4" customWidth="1"/>
    <col min="15879" max="15879" width="23.42578125" style="4" customWidth="1"/>
    <col min="15880" max="16128" width="9.140625" style="4"/>
    <col min="16129" max="16129" width="13.85546875" style="4" customWidth="1"/>
    <col min="16130" max="16130" width="15.5703125" style="4" customWidth="1"/>
    <col min="16131" max="16131" width="13.7109375" style="4" customWidth="1"/>
    <col min="16132" max="16132" width="18.7109375" style="4" customWidth="1"/>
    <col min="16133" max="16133" width="14.28515625" style="4" customWidth="1"/>
    <col min="16134" max="16134" width="19.140625" style="4" customWidth="1"/>
    <col min="16135" max="16135" width="23.42578125" style="4" customWidth="1"/>
    <col min="16136" max="16384" width="9.140625" style="4"/>
  </cols>
  <sheetData>
    <row r="1" spans="2:10" ht="5.25" customHeight="1" x14ac:dyDescent="0.25"/>
    <row r="2" spans="2:10" ht="36.75" customHeight="1" x14ac:dyDescent="0.25">
      <c r="B2" s="379" t="s">
        <v>25</v>
      </c>
      <c r="C2" s="379"/>
      <c r="D2" s="379"/>
      <c r="E2" s="379"/>
      <c r="F2" s="379"/>
      <c r="G2" s="379"/>
      <c r="H2" s="379"/>
    </row>
    <row r="3" spans="2:10" ht="28.5" customHeight="1" x14ac:dyDescent="0.25">
      <c r="B3" s="380" t="s">
        <v>46</v>
      </c>
      <c r="C3" s="380"/>
      <c r="D3" s="380"/>
      <c r="E3" s="380"/>
      <c r="F3" s="380"/>
      <c r="G3" s="380"/>
      <c r="H3" s="380"/>
    </row>
    <row r="4" spans="2:10" ht="28.5" customHeight="1" thickBot="1" x14ac:dyDescent="0.3">
      <c r="B4" s="380" t="s">
        <v>47</v>
      </c>
      <c r="C4" s="380"/>
      <c r="D4" s="380"/>
      <c r="E4" s="380"/>
      <c r="F4" s="380"/>
      <c r="G4" s="380"/>
      <c r="H4" s="380"/>
    </row>
    <row r="5" spans="2:10" ht="28.5" customHeight="1" thickBot="1" x14ac:dyDescent="0.3">
      <c r="B5" s="381" t="s">
        <v>30</v>
      </c>
      <c r="C5" s="382"/>
      <c r="D5" s="382"/>
      <c r="E5" s="382"/>
      <c r="F5" s="382"/>
      <c r="G5" s="382"/>
      <c r="H5" s="383"/>
    </row>
    <row r="6" spans="2:10" ht="134.25" customHeight="1" x14ac:dyDescent="0.25">
      <c r="B6" s="384" t="s">
        <v>14</v>
      </c>
      <c r="C6" s="49" t="s">
        <v>34</v>
      </c>
      <c r="D6" s="49" t="s">
        <v>35</v>
      </c>
      <c r="E6" s="49" t="s">
        <v>15</v>
      </c>
      <c r="F6" s="49" t="s">
        <v>16</v>
      </c>
      <c r="G6" s="49" t="s">
        <v>17</v>
      </c>
      <c r="H6" s="1" t="s">
        <v>18</v>
      </c>
    </row>
    <row r="7" spans="2:10" ht="21.75" customHeight="1" thickBot="1" x14ac:dyDescent="0.3">
      <c r="B7" s="385"/>
      <c r="C7" s="50">
        <v>1</v>
      </c>
      <c r="D7" s="50">
        <v>2</v>
      </c>
      <c r="E7" s="50" t="s">
        <v>19</v>
      </c>
      <c r="F7" s="50">
        <v>4</v>
      </c>
      <c r="G7" s="50" t="s">
        <v>20</v>
      </c>
      <c r="H7" s="2"/>
    </row>
    <row r="8" spans="2:10" ht="21" customHeight="1" thickBot="1" x14ac:dyDescent="0.3">
      <c r="B8" s="39" t="s">
        <v>23</v>
      </c>
      <c r="C8" s="40"/>
      <c r="D8" s="40"/>
      <c r="E8" s="40"/>
      <c r="F8" s="40"/>
      <c r="G8" s="40"/>
      <c r="H8" s="41"/>
    </row>
    <row r="9" spans="2:10" ht="50.1" customHeight="1" thickBot="1" x14ac:dyDescent="0.3">
      <c r="B9" s="42" t="s">
        <v>13</v>
      </c>
      <c r="C9" s="51">
        <v>6744</v>
      </c>
      <c r="D9" s="46">
        <v>35238</v>
      </c>
      <c r="E9" s="46">
        <v>41982</v>
      </c>
      <c r="F9" s="53">
        <v>31276</v>
      </c>
      <c r="G9" s="53">
        <v>10706</v>
      </c>
      <c r="H9" s="43"/>
      <c r="I9" s="35"/>
      <c r="J9" s="35"/>
    </row>
    <row r="10" spans="2:10" ht="21" customHeight="1" thickBot="1" x14ac:dyDescent="0.3">
      <c r="B10" s="39" t="s">
        <v>24</v>
      </c>
      <c r="C10" s="52"/>
      <c r="D10" s="47"/>
      <c r="E10" s="47"/>
      <c r="F10" s="48"/>
      <c r="G10" s="54"/>
      <c r="H10" s="41"/>
    </row>
    <row r="11" spans="2:10" s="5" customFormat="1" ht="50.1" customHeight="1" thickBot="1" x14ac:dyDescent="0.3">
      <c r="B11" s="44" t="s">
        <v>13</v>
      </c>
      <c r="C11" s="53">
        <v>554</v>
      </c>
      <c r="D11" s="46">
        <v>5793</v>
      </c>
      <c r="E11" s="46">
        <v>6347</v>
      </c>
      <c r="F11" s="53">
        <v>4366</v>
      </c>
      <c r="G11" s="53">
        <v>1981</v>
      </c>
      <c r="H11" s="45"/>
      <c r="I11" s="35"/>
      <c r="J11" s="35"/>
    </row>
  </sheetData>
  <mergeCells count="5">
    <mergeCell ref="B2:H2"/>
    <mergeCell ref="B3:H3"/>
    <mergeCell ref="B4:H4"/>
    <mergeCell ref="B5:H5"/>
    <mergeCell ref="B6:B7"/>
  </mergeCells>
  <printOptions horizontalCentered="1" verticalCentered="1"/>
  <pageMargins left="0.43307086614173229" right="0.43307086614173229" top="0.51181102362204722" bottom="0.51181102362204722" header="0.31496062992125984" footer="0.31496062992125984"/>
  <pageSetup paperSize="9" orientation="landscape" r:id="rId1"/>
  <headerFooter scaleWithDoc="0"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J24"/>
  <sheetViews>
    <sheetView tabSelected="1" view="pageBreakPreview" zoomScale="85" zoomScaleSheetLayoutView="85" workbookViewId="0">
      <selection activeCell="H26" sqref="H26"/>
    </sheetView>
  </sheetViews>
  <sheetFormatPr defaultRowHeight="15" outlineLevelRow="1" x14ac:dyDescent="0.25"/>
  <cols>
    <col min="1" max="1" width="4" style="84" customWidth="1"/>
    <col min="2" max="2" width="2.140625" style="84" customWidth="1"/>
    <col min="3" max="3" width="9.140625" style="84"/>
    <col min="4" max="4" width="22.42578125" style="84" customWidth="1"/>
    <col min="5" max="11" width="18.42578125" style="84" customWidth="1"/>
    <col min="12" max="234" width="9.140625" style="84"/>
    <col min="235" max="235" width="20.5703125" style="84" customWidth="1"/>
    <col min="236" max="241" width="18.42578125" style="84" customWidth="1"/>
    <col min="242" max="490" width="9.140625" style="84"/>
    <col min="491" max="491" width="20.5703125" style="84" customWidth="1"/>
    <col min="492" max="497" width="18.42578125" style="84" customWidth="1"/>
    <col min="498" max="746" width="9.140625" style="84"/>
    <col min="747" max="747" width="20.5703125" style="84" customWidth="1"/>
    <col min="748" max="753" width="18.42578125" style="84" customWidth="1"/>
    <col min="754" max="1002" width="9.140625" style="84"/>
    <col min="1003" max="1003" width="20.5703125" style="84" customWidth="1"/>
    <col min="1004" max="1009" width="18.42578125" style="84" customWidth="1"/>
    <col min="1010" max="1258" width="9.140625" style="84"/>
    <col min="1259" max="1259" width="20.5703125" style="84" customWidth="1"/>
    <col min="1260" max="1265" width="18.42578125" style="84" customWidth="1"/>
    <col min="1266" max="1514" width="9.140625" style="84"/>
    <col min="1515" max="1515" width="20.5703125" style="84" customWidth="1"/>
    <col min="1516" max="1521" width="18.42578125" style="84" customWidth="1"/>
    <col min="1522" max="1770" width="9.140625" style="84"/>
    <col min="1771" max="1771" width="20.5703125" style="84" customWidth="1"/>
    <col min="1772" max="1777" width="18.42578125" style="84" customWidth="1"/>
    <col min="1778" max="2026" width="9.140625" style="84"/>
    <col min="2027" max="2027" width="20.5703125" style="84" customWidth="1"/>
    <col min="2028" max="2033" width="18.42578125" style="84" customWidth="1"/>
    <col min="2034" max="2282" width="9.140625" style="84"/>
    <col min="2283" max="2283" width="20.5703125" style="84" customWidth="1"/>
    <col min="2284" max="2289" width="18.42578125" style="84" customWidth="1"/>
    <col min="2290" max="2538" width="9.140625" style="84"/>
    <col min="2539" max="2539" width="20.5703125" style="84" customWidth="1"/>
    <col min="2540" max="2545" width="18.42578125" style="84" customWidth="1"/>
    <col min="2546" max="2794" width="9.140625" style="84"/>
    <col min="2795" max="2795" width="20.5703125" style="84" customWidth="1"/>
    <col min="2796" max="2801" width="18.42578125" style="84" customWidth="1"/>
    <col min="2802" max="3050" width="9.140625" style="84"/>
    <col min="3051" max="3051" width="20.5703125" style="84" customWidth="1"/>
    <col min="3052" max="3057" width="18.42578125" style="84" customWidth="1"/>
    <col min="3058" max="3306" width="9.140625" style="84"/>
    <col min="3307" max="3307" width="20.5703125" style="84" customWidth="1"/>
    <col min="3308" max="3313" width="18.42578125" style="84" customWidth="1"/>
    <col min="3314" max="3562" width="9.140625" style="84"/>
    <col min="3563" max="3563" width="20.5703125" style="84" customWidth="1"/>
    <col min="3564" max="3569" width="18.42578125" style="84" customWidth="1"/>
    <col min="3570" max="3818" width="9.140625" style="84"/>
    <col min="3819" max="3819" width="20.5703125" style="84" customWidth="1"/>
    <col min="3820" max="3825" width="18.42578125" style="84" customWidth="1"/>
    <col min="3826" max="4074" width="9.140625" style="84"/>
    <col min="4075" max="4075" width="20.5703125" style="84" customWidth="1"/>
    <col min="4076" max="4081" width="18.42578125" style="84" customWidth="1"/>
    <col min="4082" max="4330" width="9.140625" style="84"/>
    <col min="4331" max="4331" width="20.5703125" style="84" customWidth="1"/>
    <col min="4332" max="4337" width="18.42578125" style="84" customWidth="1"/>
    <col min="4338" max="4586" width="9.140625" style="84"/>
    <col min="4587" max="4587" width="20.5703125" style="84" customWidth="1"/>
    <col min="4588" max="4593" width="18.42578125" style="84" customWidth="1"/>
    <col min="4594" max="4842" width="9.140625" style="84"/>
    <col min="4843" max="4843" width="20.5703125" style="84" customWidth="1"/>
    <col min="4844" max="4849" width="18.42578125" style="84" customWidth="1"/>
    <col min="4850" max="5098" width="9.140625" style="84"/>
    <col min="5099" max="5099" width="20.5703125" style="84" customWidth="1"/>
    <col min="5100" max="5105" width="18.42578125" style="84" customWidth="1"/>
    <col min="5106" max="5354" width="9.140625" style="84"/>
    <col min="5355" max="5355" width="20.5703125" style="84" customWidth="1"/>
    <col min="5356" max="5361" width="18.42578125" style="84" customWidth="1"/>
    <col min="5362" max="5610" width="9.140625" style="84"/>
    <col min="5611" max="5611" width="20.5703125" style="84" customWidth="1"/>
    <col min="5612" max="5617" width="18.42578125" style="84" customWidth="1"/>
    <col min="5618" max="5866" width="9.140625" style="84"/>
    <col min="5867" max="5867" width="20.5703125" style="84" customWidth="1"/>
    <col min="5868" max="5873" width="18.42578125" style="84" customWidth="1"/>
    <col min="5874" max="6122" width="9.140625" style="84"/>
    <col min="6123" max="6123" width="20.5703125" style="84" customWidth="1"/>
    <col min="6124" max="6129" width="18.42578125" style="84" customWidth="1"/>
    <col min="6130" max="6378" width="9.140625" style="84"/>
    <col min="6379" max="6379" width="20.5703125" style="84" customWidth="1"/>
    <col min="6380" max="6385" width="18.42578125" style="84" customWidth="1"/>
    <col min="6386" max="6634" width="9.140625" style="84"/>
    <col min="6635" max="6635" width="20.5703125" style="84" customWidth="1"/>
    <col min="6636" max="6641" width="18.42578125" style="84" customWidth="1"/>
    <col min="6642" max="6890" width="9.140625" style="84"/>
    <col min="6891" max="6891" width="20.5703125" style="84" customWidth="1"/>
    <col min="6892" max="6897" width="18.42578125" style="84" customWidth="1"/>
    <col min="6898" max="7146" width="9.140625" style="84"/>
    <col min="7147" max="7147" width="20.5703125" style="84" customWidth="1"/>
    <col min="7148" max="7153" width="18.42578125" style="84" customWidth="1"/>
    <col min="7154" max="7402" width="9.140625" style="84"/>
    <col min="7403" max="7403" width="20.5703125" style="84" customWidth="1"/>
    <col min="7404" max="7409" width="18.42578125" style="84" customWidth="1"/>
    <col min="7410" max="7658" width="9.140625" style="84"/>
    <col min="7659" max="7659" width="20.5703125" style="84" customWidth="1"/>
    <col min="7660" max="7665" width="18.42578125" style="84" customWidth="1"/>
    <col min="7666" max="7914" width="9.140625" style="84"/>
    <col min="7915" max="7915" width="20.5703125" style="84" customWidth="1"/>
    <col min="7916" max="7921" width="18.42578125" style="84" customWidth="1"/>
    <col min="7922" max="8170" width="9.140625" style="84"/>
    <col min="8171" max="8171" width="20.5703125" style="84" customWidth="1"/>
    <col min="8172" max="8177" width="18.42578125" style="84" customWidth="1"/>
    <col min="8178" max="8426" width="9.140625" style="84"/>
    <col min="8427" max="8427" width="20.5703125" style="84" customWidth="1"/>
    <col min="8428" max="8433" width="18.42578125" style="84" customWidth="1"/>
    <col min="8434" max="8682" width="9.140625" style="84"/>
    <col min="8683" max="8683" width="20.5703125" style="84" customWidth="1"/>
    <col min="8684" max="8689" width="18.42578125" style="84" customWidth="1"/>
    <col min="8690" max="8938" width="9.140625" style="84"/>
    <col min="8939" max="8939" width="20.5703125" style="84" customWidth="1"/>
    <col min="8940" max="8945" width="18.42578125" style="84" customWidth="1"/>
    <col min="8946" max="9194" width="9.140625" style="84"/>
    <col min="9195" max="9195" width="20.5703125" style="84" customWidth="1"/>
    <col min="9196" max="9201" width="18.42578125" style="84" customWidth="1"/>
    <col min="9202" max="9450" width="9.140625" style="84"/>
    <col min="9451" max="9451" width="20.5703125" style="84" customWidth="1"/>
    <col min="9452" max="9457" width="18.42578125" style="84" customWidth="1"/>
    <col min="9458" max="9706" width="9.140625" style="84"/>
    <col min="9707" max="9707" width="20.5703125" style="84" customWidth="1"/>
    <col min="9708" max="9713" width="18.42578125" style="84" customWidth="1"/>
    <col min="9714" max="9962" width="9.140625" style="84"/>
    <col min="9963" max="9963" width="20.5703125" style="84" customWidth="1"/>
    <col min="9964" max="9969" width="18.42578125" style="84" customWidth="1"/>
    <col min="9970" max="10218" width="9.140625" style="84"/>
    <col min="10219" max="10219" width="20.5703125" style="84" customWidth="1"/>
    <col min="10220" max="10225" width="18.42578125" style="84" customWidth="1"/>
    <col min="10226" max="10474" width="9.140625" style="84"/>
    <col min="10475" max="10475" width="20.5703125" style="84" customWidth="1"/>
    <col min="10476" max="10481" width="18.42578125" style="84" customWidth="1"/>
    <col min="10482" max="10730" width="9.140625" style="84"/>
    <col min="10731" max="10731" width="20.5703125" style="84" customWidth="1"/>
    <col min="10732" max="10737" width="18.42578125" style="84" customWidth="1"/>
    <col min="10738" max="10986" width="9.140625" style="84"/>
    <col min="10987" max="10987" width="20.5703125" style="84" customWidth="1"/>
    <col min="10988" max="10993" width="18.42578125" style="84" customWidth="1"/>
    <col min="10994" max="11242" width="9.140625" style="84"/>
    <col min="11243" max="11243" width="20.5703125" style="84" customWidth="1"/>
    <col min="11244" max="11249" width="18.42578125" style="84" customWidth="1"/>
    <col min="11250" max="11498" width="9.140625" style="84"/>
    <col min="11499" max="11499" width="20.5703125" style="84" customWidth="1"/>
    <col min="11500" max="11505" width="18.42578125" style="84" customWidth="1"/>
    <col min="11506" max="11754" width="9.140625" style="84"/>
    <col min="11755" max="11755" width="20.5703125" style="84" customWidth="1"/>
    <col min="11756" max="11761" width="18.42578125" style="84" customWidth="1"/>
    <col min="11762" max="12010" width="9.140625" style="84"/>
    <col min="12011" max="12011" width="20.5703125" style="84" customWidth="1"/>
    <col min="12012" max="12017" width="18.42578125" style="84" customWidth="1"/>
    <col min="12018" max="12266" width="9.140625" style="84"/>
    <col min="12267" max="12267" width="20.5703125" style="84" customWidth="1"/>
    <col min="12268" max="12273" width="18.42578125" style="84" customWidth="1"/>
    <col min="12274" max="12522" width="9.140625" style="84"/>
    <col min="12523" max="12523" width="20.5703125" style="84" customWidth="1"/>
    <col min="12524" max="12529" width="18.42578125" style="84" customWidth="1"/>
    <col min="12530" max="12778" width="9.140625" style="84"/>
    <col min="12779" max="12779" width="20.5703125" style="84" customWidth="1"/>
    <col min="12780" max="12785" width="18.42578125" style="84" customWidth="1"/>
    <col min="12786" max="13034" width="9.140625" style="84"/>
    <col min="13035" max="13035" width="20.5703125" style="84" customWidth="1"/>
    <col min="13036" max="13041" width="18.42578125" style="84" customWidth="1"/>
    <col min="13042" max="13290" width="9.140625" style="84"/>
    <col min="13291" max="13291" width="20.5703125" style="84" customWidth="1"/>
    <col min="13292" max="13297" width="18.42578125" style="84" customWidth="1"/>
    <col min="13298" max="13546" width="9.140625" style="84"/>
    <col min="13547" max="13547" width="20.5703125" style="84" customWidth="1"/>
    <col min="13548" max="13553" width="18.42578125" style="84" customWidth="1"/>
    <col min="13554" max="13802" width="9.140625" style="84"/>
    <col min="13803" max="13803" width="20.5703125" style="84" customWidth="1"/>
    <col min="13804" max="13809" width="18.42578125" style="84" customWidth="1"/>
    <col min="13810" max="14058" width="9.140625" style="84"/>
    <col min="14059" max="14059" width="20.5703125" style="84" customWidth="1"/>
    <col min="14060" max="14065" width="18.42578125" style="84" customWidth="1"/>
    <col min="14066" max="14314" width="9.140625" style="84"/>
    <col min="14315" max="14315" width="20.5703125" style="84" customWidth="1"/>
    <col min="14316" max="14321" width="18.42578125" style="84" customWidth="1"/>
    <col min="14322" max="14570" width="9.140625" style="84"/>
    <col min="14571" max="14571" width="20.5703125" style="84" customWidth="1"/>
    <col min="14572" max="14577" width="18.42578125" style="84" customWidth="1"/>
    <col min="14578" max="14826" width="9.140625" style="84"/>
    <col min="14827" max="14827" width="20.5703125" style="84" customWidth="1"/>
    <col min="14828" max="14833" width="18.42578125" style="84" customWidth="1"/>
    <col min="14834" max="15082" width="9.140625" style="84"/>
    <col min="15083" max="15083" width="20.5703125" style="84" customWidth="1"/>
    <col min="15084" max="15089" width="18.42578125" style="84" customWidth="1"/>
    <col min="15090" max="15338" width="9.140625" style="84"/>
    <col min="15339" max="15339" width="20.5703125" style="84" customWidth="1"/>
    <col min="15340" max="15345" width="18.42578125" style="84" customWidth="1"/>
    <col min="15346" max="15594" width="9.140625" style="84"/>
    <col min="15595" max="15595" width="20.5703125" style="84" customWidth="1"/>
    <col min="15596" max="15601" width="18.42578125" style="84" customWidth="1"/>
    <col min="15602" max="15850" width="9.140625" style="84"/>
    <col min="15851" max="15851" width="20.5703125" style="84" customWidth="1"/>
    <col min="15852" max="15857" width="18.42578125" style="84" customWidth="1"/>
    <col min="15858" max="16106" width="9.140625" style="84"/>
    <col min="16107" max="16107" width="20.5703125" style="84" customWidth="1"/>
    <col min="16108" max="16113" width="18.42578125" style="84" customWidth="1"/>
    <col min="16114" max="16384" width="9.140625" style="84"/>
  </cols>
  <sheetData>
    <row r="1" spans="3:10" ht="9.75" customHeight="1" x14ac:dyDescent="0.25"/>
    <row r="2" spans="3:10" ht="32.25" customHeight="1" x14ac:dyDescent="0.25">
      <c r="C2" s="386" t="s">
        <v>115</v>
      </c>
      <c r="D2" s="386"/>
      <c r="E2" s="386"/>
      <c r="F2" s="386"/>
      <c r="G2" s="386"/>
      <c r="H2" s="386"/>
      <c r="I2" s="386"/>
      <c r="J2" s="386"/>
    </row>
    <row r="3" spans="3:10" ht="16.5" thickBot="1" x14ac:dyDescent="0.3">
      <c r="C3" s="85"/>
      <c r="D3" s="85"/>
      <c r="E3" s="85"/>
      <c r="F3" s="85"/>
      <c r="G3" s="85"/>
      <c r="H3" s="85"/>
      <c r="I3" s="85"/>
      <c r="J3" s="85"/>
    </row>
    <row r="4" spans="3:10" ht="113.25" customHeight="1" thickBot="1" x14ac:dyDescent="0.3">
      <c r="C4" s="86" t="s">
        <v>116</v>
      </c>
      <c r="D4" s="87" t="s">
        <v>117</v>
      </c>
      <c r="E4" s="88" t="s">
        <v>118</v>
      </c>
      <c r="F4" s="89" t="s">
        <v>119</v>
      </c>
      <c r="G4" s="90" t="s">
        <v>120</v>
      </c>
      <c r="H4" s="91" t="s">
        <v>121</v>
      </c>
      <c r="I4" s="91" t="s">
        <v>122</v>
      </c>
      <c r="J4" s="89" t="s">
        <v>123</v>
      </c>
    </row>
    <row r="5" spans="3:10" ht="30" customHeight="1" x14ac:dyDescent="0.25">
      <c r="C5" s="387" t="s">
        <v>124</v>
      </c>
      <c r="D5" s="92" t="s">
        <v>125</v>
      </c>
      <c r="E5" s="291">
        <v>2845327</v>
      </c>
      <c r="F5" s="292">
        <v>1304</v>
      </c>
      <c r="G5" s="293">
        <v>40295</v>
      </c>
      <c r="H5" s="108">
        <v>38212</v>
      </c>
      <c r="I5" s="108">
        <v>3387</v>
      </c>
      <c r="J5" s="93">
        <v>2883539</v>
      </c>
    </row>
    <row r="6" spans="3:10" ht="33" customHeight="1" x14ac:dyDescent="0.25">
      <c r="C6" s="388"/>
      <c r="D6" s="94" t="s">
        <v>126</v>
      </c>
      <c r="E6" s="96">
        <v>331866</v>
      </c>
      <c r="F6" s="294">
        <v>304</v>
      </c>
      <c r="G6" s="295">
        <v>10357</v>
      </c>
      <c r="H6" s="112">
        <v>9080</v>
      </c>
      <c r="I6" s="108">
        <v>1581</v>
      </c>
      <c r="J6" s="95">
        <v>340946</v>
      </c>
    </row>
    <row r="7" spans="3:10" ht="30" customHeight="1" x14ac:dyDescent="0.25">
      <c r="C7" s="388"/>
      <c r="D7" s="94" t="s">
        <v>127</v>
      </c>
      <c r="E7" s="96">
        <v>40602</v>
      </c>
      <c r="F7" s="294">
        <v>164</v>
      </c>
      <c r="G7" s="295">
        <v>919</v>
      </c>
      <c r="H7" s="112">
        <v>819</v>
      </c>
      <c r="I7" s="108">
        <v>264</v>
      </c>
      <c r="J7" s="95">
        <v>41421</v>
      </c>
    </row>
    <row r="8" spans="3:10" ht="33.75" customHeight="1" x14ac:dyDescent="0.25">
      <c r="C8" s="388"/>
      <c r="D8" s="94" t="s">
        <v>128</v>
      </c>
      <c r="E8" s="96">
        <v>190931</v>
      </c>
      <c r="F8" s="294">
        <v>8099</v>
      </c>
      <c r="G8" s="96">
        <v>5040</v>
      </c>
      <c r="H8" s="97">
        <v>7174</v>
      </c>
      <c r="I8" s="97">
        <v>8729</v>
      </c>
      <c r="J8" s="95">
        <v>198105</v>
      </c>
    </row>
    <row r="9" spans="3:10" ht="30" customHeight="1" thickBot="1" x14ac:dyDescent="0.3">
      <c r="C9" s="388"/>
      <c r="D9" s="98" t="s">
        <v>129</v>
      </c>
      <c r="E9" s="99">
        <v>2869</v>
      </c>
      <c r="F9" s="296">
        <v>64</v>
      </c>
      <c r="G9" s="99">
        <v>155</v>
      </c>
      <c r="H9" s="100">
        <v>137</v>
      </c>
      <c r="I9" s="100">
        <v>76</v>
      </c>
      <c r="J9" s="101">
        <v>3001</v>
      </c>
    </row>
    <row r="10" spans="3:10" ht="30" customHeight="1" thickBot="1" x14ac:dyDescent="0.3">
      <c r="C10" s="389"/>
      <c r="D10" s="102" t="s">
        <v>27</v>
      </c>
      <c r="E10" s="103">
        <f>SUM(E5:E9)</f>
        <v>3411595</v>
      </c>
      <c r="F10" s="103">
        <f t="shared" ref="F10:J10" si="0">SUM(F5:F9)</f>
        <v>9935</v>
      </c>
      <c r="G10" s="103">
        <f t="shared" si="0"/>
        <v>56766</v>
      </c>
      <c r="H10" s="103">
        <f t="shared" si="0"/>
        <v>55422</v>
      </c>
      <c r="I10" s="103">
        <f t="shared" si="0"/>
        <v>14037</v>
      </c>
      <c r="J10" s="103">
        <f t="shared" si="0"/>
        <v>3467012</v>
      </c>
    </row>
    <row r="11" spans="3:10" ht="30" hidden="1" customHeight="1" outlineLevel="1" x14ac:dyDescent="0.25">
      <c r="C11" s="390" t="s">
        <v>130</v>
      </c>
      <c r="D11" s="104" t="s">
        <v>125</v>
      </c>
      <c r="E11" s="105"/>
      <c r="F11" s="106"/>
      <c r="G11" s="107" t="e">
        <v>#REF!</v>
      </c>
      <c r="H11" s="107" t="e">
        <v>#REF!</v>
      </c>
      <c r="I11" s="108" t="e">
        <v>#REF!</v>
      </c>
      <c r="J11" s="109" t="e">
        <v>#REF!</v>
      </c>
    </row>
    <row r="12" spans="3:10" ht="30" hidden="1" customHeight="1" outlineLevel="1" x14ac:dyDescent="0.25">
      <c r="C12" s="391"/>
      <c r="D12" s="110" t="s">
        <v>131</v>
      </c>
      <c r="E12" s="111"/>
      <c r="F12" s="97"/>
      <c r="G12" s="112" t="e">
        <v>#REF!</v>
      </c>
      <c r="H12" s="112" t="e">
        <v>#REF!</v>
      </c>
      <c r="I12" s="112" t="e">
        <v>#REF!</v>
      </c>
      <c r="J12" s="95" t="e">
        <v>#REF!</v>
      </c>
    </row>
    <row r="13" spans="3:10" ht="30" hidden="1" customHeight="1" outlineLevel="1" x14ac:dyDescent="0.25">
      <c r="C13" s="391"/>
      <c r="D13" s="110" t="s">
        <v>132</v>
      </c>
      <c r="E13" s="111"/>
      <c r="F13" s="97"/>
      <c r="G13" s="112" t="e">
        <v>#REF!</v>
      </c>
      <c r="H13" s="112" t="e">
        <v>#REF!</v>
      </c>
      <c r="I13" s="112" t="e">
        <v>#REF!</v>
      </c>
      <c r="J13" s="95" t="e">
        <v>#REF!</v>
      </c>
    </row>
    <row r="14" spans="3:10" ht="35.25" hidden="1" customHeight="1" outlineLevel="1" x14ac:dyDescent="0.25">
      <c r="C14" s="391"/>
      <c r="D14" s="110" t="s">
        <v>128</v>
      </c>
      <c r="E14" s="111"/>
      <c r="F14" s="97"/>
      <c r="G14" s="111"/>
      <c r="H14" s="111"/>
      <c r="I14" s="111"/>
      <c r="J14" s="95"/>
    </row>
    <row r="15" spans="3:10" ht="30" hidden="1" customHeight="1" outlineLevel="1" x14ac:dyDescent="0.25">
      <c r="C15" s="391"/>
      <c r="D15" s="110" t="s">
        <v>129</v>
      </c>
      <c r="E15" s="111"/>
      <c r="F15" s="97"/>
      <c r="G15" s="111"/>
      <c r="H15" s="111"/>
      <c r="I15" s="111"/>
      <c r="J15" s="95"/>
    </row>
    <row r="16" spans="3:10" ht="30" hidden="1" customHeight="1" outlineLevel="1" thickBot="1" x14ac:dyDescent="0.3">
      <c r="C16" s="392"/>
      <c r="D16" s="113" t="s">
        <v>27</v>
      </c>
      <c r="E16" s="114">
        <v>0</v>
      </c>
      <c r="F16" s="114">
        <v>0</v>
      </c>
      <c r="G16" s="114" t="e">
        <v>#REF!</v>
      </c>
      <c r="H16" s="114" t="e">
        <v>#REF!</v>
      </c>
      <c r="I16" s="114" t="e">
        <v>#REF!</v>
      </c>
      <c r="J16" s="115" t="e">
        <v>#REF!</v>
      </c>
    </row>
    <row r="17" spans="3:10" ht="30" hidden="1" customHeight="1" outlineLevel="1" x14ac:dyDescent="0.25">
      <c r="C17" s="390" t="s">
        <v>133</v>
      </c>
      <c r="D17" s="104" t="s">
        <v>125</v>
      </c>
      <c r="E17" s="106">
        <v>2845327</v>
      </c>
      <c r="F17" s="106">
        <v>1304</v>
      </c>
      <c r="G17" s="116" t="e">
        <v>#REF!</v>
      </c>
      <c r="H17" s="116" t="e">
        <v>#REF!</v>
      </c>
      <c r="I17" s="117" t="e">
        <v>#REF!</v>
      </c>
      <c r="J17" s="118" t="e">
        <v>#REF!</v>
      </c>
    </row>
    <row r="18" spans="3:10" ht="30" hidden="1" customHeight="1" outlineLevel="1" x14ac:dyDescent="0.25">
      <c r="C18" s="391"/>
      <c r="D18" s="110" t="s">
        <v>131</v>
      </c>
      <c r="E18" s="97">
        <v>331866</v>
      </c>
      <c r="F18" s="97">
        <v>304</v>
      </c>
      <c r="G18" s="119" t="e">
        <v>#REF!</v>
      </c>
      <c r="H18" s="119" t="e">
        <v>#REF!</v>
      </c>
      <c r="I18" s="120" t="e">
        <v>#REF!</v>
      </c>
      <c r="J18" s="121" t="e">
        <v>#REF!</v>
      </c>
    </row>
    <row r="19" spans="3:10" ht="30" hidden="1" customHeight="1" outlineLevel="1" x14ac:dyDescent="0.25">
      <c r="C19" s="391"/>
      <c r="D19" s="110" t="s">
        <v>132</v>
      </c>
      <c r="E19" s="97">
        <v>40602</v>
      </c>
      <c r="F19" s="97">
        <v>164</v>
      </c>
      <c r="G19" s="119" t="e">
        <v>#REF!</v>
      </c>
      <c r="H19" s="119" t="e">
        <v>#REF!</v>
      </c>
      <c r="I19" s="120" t="e">
        <v>#REF!</v>
      </c>
      <c r="J19" s="121" t="e">
        <v>#REF!</v>
      </c>
    </row>
    <row r="20" spans="3:10" ht="37.5" hidden="1" customHeight="1" outlineLevel="1" x14ac:dyDescent="0.25">
      <c r="C20" s="391"/>
      <c r="D20" s="110" t="s">
        <v>128</v>
      </c>
      <c r="E20" s="97"/>
      <c r="F20" s="97"/>
      <c r="G20" s="119"/>
      <c r="H20" s="119"/>
      <c r="I20" s="120"/>
      <c r="J20" s="121"/>
    </row>
    <row r="21" spans="3:10" ht="15.75" hidden="1" outlineLevel="1" x14ac:dyDescent="0.25">
      <c r="C21" s="391"/>
      <c r="D21" s="110" t="s">
        <v>129</v>
      </c>
      <c r="E21" s="97"/>
      <c r="F21" s="97"/>
      <c r="G21" s="119"/>
      <c r="H21" s="119"/>
      <c r="I21" s="120"/>
      <c r="J21" s="121"/>
    </row>
    <row r="22" spans="3:10" ht="30" hidden="1" customHeight="1" outlineLevel="1" thickBot="1" x14ac:dyDescent="0.3">
      <c r="C22" s="392"/>
      <c r="D22" s="113" t="s">
        <v>27</v>
      </c>
      <c r="E22" s="114">
        <v>3217795</v>
      </c>
      <c r="F22" s="114">
        <v>1772</v>
      </c>
      <c r="G22" s="114" t="e">
        <v>#REF!</v>
      </c>
      <c r="H22" s="114" t="e">
        <v>#REF!</v>
      </c>
      <c r="I22" s="114" t="e">
        <v>#REF!</v>
      </c>
      <c r="J22" s="115" t="e">
        <v>#REF!</v>
      </c>
    </row>
    <row r="23" spans="3:10" ht="15.75" hidden="1" outlineLevel="1" x14ac:dyDescent="0.25">
      <c r="C23" s="122"/>
      <c r="D23" s="393"/>
      <c r="E23" s="393"/>
      <c r="F23" s="393"/>
      <c r="G23" s="393"/>
      <c r="H23" s="393"/>
      <c r="I23" s="393"/>
      <c r="J23" s="393"/>
    </row>
    <row r="24" spans="3:10" collapsed="1" x14ac:dyDescent="0.25"/>
  </sheetData>
  <mergeCells count="5">
    <mergeCell ref="C2:J2"/>
    <mergeCell ref="C5:C10"/>
    <mergeCell ref="C11:C16"/>
    <mergeCell ref="C17:C22"/>
    <mergeCell ref="D23:J23"/>
  </mergeCells>
  <printOptions horizontalCentered="1" verticalCentered="1"/>
  <pageMargins left="0.43307086614173229" right="0.43307086614173229" top="0.51181102362204722" bottom="0.51181102362204722" header="0.31496062992125984" footer="0.31496062992125984"/>
  <pageSetup paperSize="9" scale="95" orientation="landscape" blackAndWhite="1"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40"/>
  <sheetViews>
    <sheetView workbookViewId="0">
      <selection activeCell="B5" sqref="B5"/>
    </sheetView>
  </sheetViews>
  <sheetFormatPr defaultRowHeight="12.75" x14ac:dyDescent="0.25"/>
  <cols>
    <col min="1" max="1" width="3" style="11" customWidth="1"/>
    <col min="2" max="2" width="17.28515625" style="11" customWidth="1"/>
    <col min="3" max="19" width="15.7109375" style="11" customWidth="1"/>
    <col min="20" max="16384" width="9.140625" style="11"/>
  </cols>
  <sheetData>
    <row r="1" spans="2:19" s="24" customFormat="1" ht="20.25" x14ac:dyDescent="0.25">
      <c r="B1" s="8" t="s">
        <v>44</v>
      </c>
    </row>
    <row r="2" spans="2:19" s="24" customFormat="1" ht="18.75" x14ac:dyDescent="0.25">
      <c r="B2" s="7" t="s">
        <v>29</v>
      </c>
      <c r="D2" s="25"/>
    </row>
    <row r="3" spans="2:19" s="23" customFormat="1" ht="18.75" customHeight="1" x14ac:dyDescent="0.25">
      <c r="B3" s="32" t="s">
        <v>2</v>
      </c>
      <c r="C3" s="27">
        <v>43910</v>
      </c>
      <c r="D3" s="27">
        <f>DATE(YEAR(C3),MONTH(C3)+1,DAY(C3))</f>
        <v>43941</v>
      </c>
      <c r="E3" s="27">
        <f>DATE(YEAR(D3),MONTH(D3)+1,DAY(D3))</f>
        <v>43971</v>
      </c>
      <c r="F3" s="27">
        <f>DATE(YEAR(E3),MONTH(E3)+1,DAY(E3))</f>
        <v>44002</v>
      </c>
      <c r="G3" s="28" t="s">
        <v>40</v>
      </c>
      <c r="H3" s="27">
        <f>DATE(YEAR(F3),MONTH(F3)+1,DAY(F3))</f>
        <v>44032</v>
      </c>
      <c r="I3" s="27">
        <f>DATE(YEAR(H3),MONTH(H3)+1,DAY(H3))</f>
        <v>44063</v>
      </c>
      <c r="J3" s="27">
        <f>DATE(YEAR(I3),MONTH(I3)+1,DAY(I3))</f>
        <v>44094</v>
      </c>
      <c r="K3" s="28" t="s">
        <v>39</v>
      </c>
      <c r="L3" s="27">
        <f>DATE(YEAR(J3),MONTH(J3)+1,DAY(J3))</f>
        <v>44124</v>
      </c>
      <c r="M3" s="27">
        <f>DATE(YEAR(L3),MONTH(L3)+1,DAY(L3))</f>
        <v>44155</v>
      </c>
      <c r="N3" s="27">
        <f>DATE(YEAR(M3),MONTH(M3)+1,DAY(M3))</f>
        <v>44185</v>
      </c>
      <c r="O3" s="28" t="s">
        <v>38</v>
      </c>
      <c r="P3" s="27">
        <f>DATE(YEAR(N3),MONTH(N3)+1,DAY(N3))</f>
        <v>44216</v>
      </c>
      <c r="Q3" s="27">
        <f>DATE(YEAR(P3),MONTH(P3)+1,DAY(P3))</f>
        <v>44247</v>
      </c>
      <c r="R3" s="27">
        <f>DATE(YEAR(Q3),MONTH(Q3)+1,DAY(Q3))</f>
        <v>44275</v>
      </c>
      <c r="S3" s="28" t="s">
        <v>41</v>
      </c>
    </row>
    <row r="4" spans="2:19" s="24" customFormat="1" ht="18.75" customHeight="1" x14ac:dyDescent="0.25">
      <c r="B4" s="26" t="s">
        <v>42</v>
      </c>
      <c r="C4" s="26">
        <v>45998</v>
      </c>
      <c r="D4" s="26"/>
      <c r="E4" s="26"/>
      <c r="F4" s="26">
        <v>46477</v>
      </c>
      <c r="G4" s="29">
        <f t="shared" ref="G4:G9" si="0">F4-C4</f>
        <v>479</v>
      </c>
      <c r="H4" s="26"/>
      <c r="I4" s="26"/>
      <c r="J4" s="26"/>
      <c r="K4" s="29">
        <f t="shared" ref="K4:K9" si="1">J4-F4</f>
        <v>-46477</v>
      </c>
      <c r="L4" s="26"/>
      <c r="M4" s="26"/>
      <c r="N4" s="26"/>
      <c r="O4" s="29">
        <f t="shared" ref="O4:O9" si="2">N4-J4</f>
        <v>0</v>
      </c>
      <c r="P4" s="26"/>
      <c r="Q4" s="26"/>
      <c r="R4" s="26"/>
      <c r="S4" s="29">
        <f t="shared" ref="S4:S9" si="3">R4-N4</f>
        <v>0</v>
      </c>
    </row>
    <row r="5" spans="2:19" s="24" customFormat="1" ht="18.75" customHeight="1" x14ac:dyDescent="0.25">
      <c r="B5" s="26" t="s">
        <v>9</v>
      </c>
      <c r="C5" s="26">
        <v>8400</v>
      </c>
      <c r="D5" s="26"/>
      <c r="E5" s="26"/>
      <c r="F5" s="26">
        <v>8419</v>
      </c>
      <c r="G5" s="29">
        <f t="shared" si="0"/>
        <v>19</v>
      </c>
      <c r="H5" s="26"/>
      <c r="I5" s="26"/>
      <c r="J5" s="26"/>
      <c r="K5" s="29">
        <f t="shared" si="1"/>
        <v>-8419</v>
      </c>
      <c r="L5" s="26"/>
      <c r="M5" s="26"/>
      <c r="N5" s="26"/>
      <c r="O5" s="29">
        <f t="shared" si="2"/>
        <v>0</v>
      </c>
      <c r="P5" s="26"/>
      <c r="Q5" s="26"/>
      <c r="R5" s="26"/>
      <c r="S5" s="29">
        <f t="shared" si="3"/>
        <v>0</v>
      </c>
    </row>
    <row r="6" spans="2:19" s="24" customFormat="1" ht="18.75" customHeight="1" x14ac:dyDescent="0.25">
      <c r="B6" s="26" t="s">
        <v>10</v>
      </c>
      <c r="C6" s="26">
        <v>21352</v>
      </c>
      <c r="D6" s="26"/>
      <c r="E6" s="26"/>
      <c r="F6" s="26">
        <v>21396</v>
      </c>
      <c r="G6" s="29">
        <f t="shared" si="0"/>
        <v>44</v>
      </c>
      <c r="H6" s="26"/>
      <c r="I6" s="26"/>
      <c r="J6" s="26"/>
      <c r="K6" s="29">
        <f t="shared" si="1"/>
        <v>-21396</v>
      </c>
      <c r="L6" s="26"/>
      <c r="M6" s="26"/>
      <c r="N6" s="26"/>
      <c r="O6" s="29">
        <f t="shared" si="2"/>
        <v>0</v>
      </c>
      <c r="P6" s="26"/>
      <c r="Q6" s="26"/>
      <c r="R6" s="26"/>
      <c r="S6" s="29">
        <f t="shared" si="3"/>
        <v>0</v>
      </c>
    </row>
    <row r="7" spans="2:19" s="24" customFormat="1" ht="18.75" customHeight="1" x14ac:dyDescent="0.25">
      <c r="B7" s="26" t="s">
        <v>11</v>
      </c>
      <c r="C7" s="26">
        <v>28267</v>
      </c>
      <c r="D7" s="26"/>
      <c r="E7" s="26"/>
      <c r="F7" s="26">
        <v>28673</v>
      </c>
      <c r="G7" s="29">
        <f t="shared" si="0"/>
        <v>406</v>
      </c>
      <c r="H7" s="26"/>
      <c r="I7" s="26"/>
      <c r="J7" s="26"/>
      <c r="K7" s="29">
        <f t="shared" si="1"/>
        <v>-28673</v>
      </c>
      <c r="L7" s="26"/>
      <c r="M7" s="26"/>
      <c r="N7" s="26"/>
      <c r="O7" s="29">
        <f t="shared" si="2"/>
        <v>0</v>
      </c>
      <c r="P7" s="26"/>
      <c r="Q7" s="26"/>
      <c r="R7" s="26"/>
      <c r="S7" s="29">
        <f t="shared" si="3"/>
        <v>0</v>
      </c>
    </row>
    <row r="8" spans="2:19" s="24" customFormat="1" ht="18.75" customHeight="1" x14ac:dyDescent="0.25">
      <c r="B8" s="26" t="s">
        <v>12</v>
      </c>
      <c r="C8" s="26">
        <v>49418</v>
      </c>
      <c r="D8" s="26"/>
      <c r="E8" s="26"/>
      <c r="F8" s="26">
        <v>49738</v>
      </c>
      <c r="G8" s="29">
        <f t="shared" si="0"/>
        <v>320</v>
      </c>
      <c r="H8" s="26"/>
      <c r="I8" s="26"/>
      <c r="J8" s="26"/>
      <c r="K8" s="29">
        <f t="shared" si="1"/>
        <v>-49738</v>
      </c>
      <c r="L8" s="26"/>
      <c r="M8" s="26"/>
      <c r="N8" s="26"/>
      <c r="O8" s="29">
        <f t="shared" si="2"/>
        <v>0</v>
      </c>
      <c r="P8" s="26"/>
      <c r="Q8" s="26"/>
      <c r="R8" s="26"/>
      <c r="S8" s="29">
        <f t="shared" si="3"/>
        <v>0</v>
      </c>
    </row>
    <row r="9" spans="2:19" s="24" customFormat="1" ht="18.75" customHeight="1" x14ac:dyDescent="0.25">
      <c r="B9" s="26" t="s">
        <v>13</v>
      </c>
      <c r="C9" s="6">
        <f>SUM(C4:C8)</f>
        <v>153435</v>
      </c>
      <c r="D9" s="6">
        <f>SUM(D4:D8)</f>
        <v>0</v>
      </c>
      <c r="E9" s="6">
        <f>SUM(E4:E8)</f>
        <v>0</v>
      </c>
      <c r="F9" s="6">
        <f>SUM(F4:F8)</f>
        <v>154703</v>
      </c>
      <c r="G9" s="30">
        <f t="shared" si="0"/>
        <v>1268</v>
      </c>
      <c r="H9" s="6">
        <f>SUM(H4:H8)</f>
        <v>0</v>
      </c>
      <c r="I9" s="6">
        <f>SUM(I4:I8)</f>
        <v>0</v>
      </c>
      <c r="J9" s="6">
        <f>SUM(J4:J8)</f>
        <v>0</v>
      </c>
      <c r="K9" s="30">
        <f t="shared" si="1"/>
        <v>-154703</v>
      </c>
      <c r="L9" s="6">
        <f>SUM(L4:L8)</f>
        <v>0</v>
      </c>
      <c r="M9" s="6">
        <f>SUM(M4:M8)</f>
        <v>0</v>
      </c>
      <c r="N9" s="6">
        <f>SUM(N4:N8)</f>
        <v>0</v>
      </c>
      <c r="O9" s="30">
        <f t="shared" si="2"/>
        <v>0</v>
      </c>
      <c r="P9" s="6">
        <f>SUM(P4:P8)</f>
        <v>0</v>
      </c>
      <c r="Q9" s="6">
        <f>SUM(Q4:Q8)</f>
        <v>0</v>
      </c>
      <c r="R9" s="6">
        <f>SUM(R4:R8)</f>
        <v>0</v>
      </c>
      <c r="S9" s="30">
        <f t="shared" si="3"/>
        <v>0</v>
      </c>
    </row>
    <row r="10" spans="2:19" s="24" customFormat="1" ht="7.5" customHeight="1" x14ac:dyDescent="0.25"/>
    <row r="11" spans="2:19" s="24" customFormat="1" ht="18.75" x14ac:dyDescent="0.25">
      <c r="B11" s="7" t="s">
        <v>37</v>
      </c>
      <c r="D11" s="25"/>
    </row>
    <row r="12" spans="2:19" s="23" customFormat="1" ht="18.75" customHeight="1" x14ac:dyDescent="0.25">
      <c r="B12" s="32" t="s">
        <v>2</v>
      </c>
      <c r="C12" s="31"/>
      <c r="D12" s="31">
        <f t="shared" ref="D12:S12" si="4">D3</f>
        <v>43941</v>
      </c>
      <c r="E12" s="31">
        <f t="shared" si="4"/>
        <v>43971</v>
      </c>
      <c r="F12" s="31">
        <f t="shared" si="4"/>
        <v>44002</v>
      </c>
      <c r="G12" s="28" t="str">
        <f t="shared" si="4"/>
        <v>Qtr-I</v>
      </c>
      <c r="H12" s="31">
        <f t="shared" si="4"/>
        <v>44032</v>
      </c>
      <c r="I12" s="31">
        <f t="shared" si="4"/>
        <v>44063</v>
      </c>
      <c r="J12" s="31">
        <f t="shared" si="4"/>
        <v>44094</v>
      </c>
      <c r="K12" s="28" t="str">
        <f t="shared" si="4"/>
        <v>Qtr-II</v>
      </c>
      <c r="L12" s="31">
        <f t="shared" si="4"/>
        <v>44124</v>
      </c>
      <c r="M12" s="31">
        <f t="shared" si="4"/>
        <v>44155</v>
      </c>
      <c r="N12" s="31">
        <f t="shared" si="4"/>
        <v>44185</v>
      </c>
      <c r="O12" s="28" t="str">
        <f t="shared" si="4"/>
        <v>Qtr-III</v>
      </c>
      <c r="P12" s="31">
        <f t="shared" si="4"/>
        <v>44216</v>
      </c>
      <c r="Q12" s="31">
        <f t="shared" si="4"/>
        <v>44247</v>
      </c>
      <c r="R12" s="31">
        <f t="shared" si="4"/>
        <v>44275</v>
      </c>
      <c r="S12" s="28" t="str">
        <f t="shared" si="4"/>
        <v>Qtr-IV</v>
      </c>
    </row>
    <row r="13" spans="2:19" s="24" customFormat="1" ht="18.75" customHeight="1" x14ac:dyDescent="0.25">
      <c r="B13" s="26" t="s">
        <v>42</v>
      </c>
      <c r="C13" s="26"/>
      <c r="D13" s="26">
        <v>160</v>
      </c>
      <c r="E13" s="26">
        <v>183</v>
      </c>
      <c r="F13" s="26">
        <v>183</v>
      </c>
      <c r="G13" s="29">
        <f t="shared" ref="G13:G18" si="5">D13+E13+F13</f>
        <v>526</v>
      </c>
      <c r="H13" s="26"/>
      <c r="I13" s="26"/>
      <c r="J13" s="26"/>
      <c r="K13" s="29">
        <f t="shared" ref="K13:K18" si="6">H13+I13+J13</f>
        <v>0</v>
      </c>
      <c r="L13" s="26"/>
      <c r="M13" s="26"/>
      <c r="N13" s="26"/>
      <c r="O13" s="29">
        <f t="shared" ref="O13:O18" si="7">L13+M13+N13</f>
        <v>0</v>
      </c>
      <c r="P13" s="26"/>
      <c r="Q13" s="26"/>
      <c r="R13" s="26"/>
      <c r="S13" s="29">
        <f t="shared" ref="S13:S18" si="8">P13+Q13+R13</f>
        <v>0</v>
      </c>
    </row>
    <row r="14" spans="2:19" s="24" customFormat="1" ht="18.75" customHeight="1" x14ac:dyDescent="0.25">
      <c r="B14" s="26" t="s">
        <v>9</v>
      </c>
      <c r="C14" s="26"/>
      <c r="D14" s="26">
        <v>2</v>
      </c>
      <c r="E14" s="26">
        <v>3</v>
      </c>
      <c r="F14" s="26">
        <v>1</v>
      </c>
      <c r="G14" s="29">
        <f t="shared" si="5"/>
        <v>6</v>
      </c>
      <c r="H14" s="26"/>
      <c r="I14" s="26"/>
      <c r="J14" s="26"/>
      <c r="K14" s="29">
        <f t="shared" si="6"/>
        <v>0</v>
      </c>
      <c r="L14" s="26"/>
      <c r="M14" s="26"/>
      <c r="N14" s="26"/>
      <c r="O14" s="29">
        <f t="shared" si="7"/>
        <v>0</v>
      </c>
      <c r="P14" s="26"/>
      <c r="Q14" s="26"/>
      <c r="R14" s="26"/>
      <c r="S14" s="29">
        <f t="shared" si="8"/>
        <v>0</v>
      </c>
    </row>
    <row r="15" spans="2:19" s="24" customFormat="1" ht="18.75" customHeight="1" x14ac:dyDescent="0.25">
      <c r="B15" s="26" t="s">
        <v>10</v>
      </c>
      <c r="C15" s="26"/>
      <c r="D15" s="26">
        <v>56</v>
      </c>
      <c r="E15" s="26">
        <v>65</v>
      </c>
      <c r="F15" s="26">
        <v>162</v>
      </c>
      <c r="G15" s="29">
        <f t="shared" si="5"/>
        <v>283</v>
      </c>
      <c r="H15" s="26"/>
      <c r="I15" s="26"/>
      <c r="J15" s="26"/>
      <c r="K15" s="29">
        <f t="shared" si="6"/>
        <v>0</v>
      </c>
      <c r="L15" s="26"/>
      <c r="M15" s="26"/>
      <c r="N15" s="26"/>
      <c r="O15" s="29">
        <f t="shared" si="7"/>
        <v>0</v>
      </c>
      <c r="P15" s="26"/>
      <c r="Q15" s="26"/>
      <c r="R15" s="26"/>
      <c r="S15" s="29">
        <f t="shared" si="8"/>
        <v>0</v>
      </c>
    </row>
    <row r="16" spans="2:19" s="24" customFormat="1" ht="18.75" customHeight="1" x14ac:dyDescent="0.25">
      <c r="B16" s="26" t="s">
        <v>11</v>
      </c>
      <c r="C16" s="26"/>
      <c r="D16" s="26">
        <v>64</v>
      </c>
      <c r="E16" s="26">
        <v>110</v>
      </c>
      <c r="F16" s="26">
        <v>129</v>
      </c>
      <c r="G16" s="29">
        <f t="shared" si="5"/>
        <v>303</v>
      </c>
      <c r="H16" s="26"/>
      <c r="I16" s="26"/>
      <c r="J16" s="26"/>
      <c r="K16" s="29">
        <f t="shared" si="6"/>
        <v>0</v>
      </c>
      <c r="L16" s="26"/>
      <c r="M16" s="26"/>
      <c r="N16" s="26"/>
      <c r="O16" s="29">
        <f t="shared" si="7"/>
        <v>0</v>
      </c>
      <c r="P16" s="26"/>
      <c r="Q16" s="26"/>
      <c r="R16" s="26"/>
      <c r="S16" s="29">
        <f t="shared" si="8"/>
        <v>0</v>
      </c>
    </row>
    <row r="17" spans="2:19" s="24" customFormat="1" ht="18.75" customHeight="1" x14ac:dyDescent="0.25">
      <c r="B17" s="26" t="s">
        <v>12</v>
      </c>
      <c r="C17" s="26"/>
      <c r="D17" s="26">
        <v>342</v>
      </c>
      <c r="E17" s="26">
        <v>302</v>
      </c>
      <c r="F17" s="26">
        <v>458</v>
      </c>
      <c r="G17" s="29">
        <f t="shared" si="5"/>
        <v>1102</v>
      </c>
      <c r="H17" s="26"/>
      <c r="I17" s="26"/>
      <c r="J17" s="26"/>
      <c r="K17" s="29">
        <f t="shared" si="6"/>
        <v>0</v>
      </c>
      <c r="L17" s="26"/>
      <c r="M17" s="26"/>
      <c r="N17" s="26"/>
      <c r="O17" s="29">
        <f t="shared" si="7"/>
        <v>0</v>
      </c>
      <c r="P17" s="26"/>
      <c r="Q17" s="26"/>
      <c r="R17" s="26"/>
      <c r="S17" s="29">
        <f t="shared" si="8"/>
        <v>0</v>
      </c>
    </row>
    <row r="18" spans="2:19" s="24" customFormat="1" ht="18.75" customHeight="1" x14ac:dyDescent="0.25">
      <c r="B18" s="26" t="s">
        <v>13</v>
      </c>
      <c r="C18" s="6"/>
      <c r="D18" s="6">
        <f>SUM(D13:D17)</f>
        <v>624</v>
      </c>
      <c r="E18" s="6">
        <f>SUM(E13:E17)</f>
        <v>663</v>
      </c>
      <c r="F18" s="6">
        <f>SUM(F13:F17)</f>
        <v>933</v>
      </c>
      <c r="G18" s="30">
        <f t="shared" si="5"/>
        <v>2220</v>
      </c>
      <c r="H18" s="6">
        <f>SUM(H13:H17)</f>
        <v>0</v>
      </c>
      <c r="I18" s="6">
        <f>SUM(I13:I17)</f>
        <v>0</v>
      </c>
      <c r="J18" s="6">
        <f>SUM(J13:J17)</f>
        <v>0</v>
      </c>
      <c r="K18" s="30">
        <f t="shared" si="6"/>
        <v>0</v>
      </c>
      <c r="L18" s="6">
        <f>SUM(L13:L17)</f>
        <v>0</v>
      </c>
      <c r="M18" s="6">
        <f>SUM(M13:M17)</f>
        <v>0</v>
      </c>
      <c r="N18" s="6">
        <f>SUM(N13:N17)</f>
        <v>0</v>
      </c>
      <c r="O18" s="30">
        <f t="shared" si="7"/>
        <v>0</v>
      </c>
      <c r="P18" s="6">
        <f>SUM(P13:P17)</f>
        <v>0</v>
      </c>
      <c r="Q18" s="6">
        <f>SUM(Q13:Q17)</f>
        <v>0</v>
      </c>
      <c r="R18" s="6">
        <f>SUM(R13:R17)</f>
        <v>0</v>
      </c>
      <c r="S18" s="30">
        <f t="shared" si="8"/>
        <v>0</v>
      </c>
    </row>
    <row r="19" spans="2:19" ht="23.25" customHeight="1" x14ac:dyDescent="0.25"/>
    <row r="20" spans="2:19" ht="30" customHeight="1" x14ac:dyDescent="0.25">
      <c r="B20" s="8" t="s">
        <v>45</v>
      </c>
    </row>
    <row r="21" spans="2:19" ht="27" customHeight="1" x14ac:dyDescent="0.25">
      <c r="B21" s="395" t="s">
        <v>36</v>
      </c>
      <c r="C21" s="394" t="s">
        <v>21</v>
      </c>
      <c r="D21" s="394"/>
      <c r="E21" s="394" t="s">
        <v>22</v>
      </c>
      <c r="F21" s="394"/>
      <c r="G21" s="394" t="s">
        <v>27</v>
      </c>
      <c r="H21" s="394"/>
      <c r="I21" s="9"/>
      <c r="J21" s="10"/>
      <c r="K21" s="10"/>
    </row>
    <row r="22" spans="2:19" ht="38.25" customHeight="1" x14ac:dyDescent="0.25">
      <c r="B22" s="396"/>
      <c r="C22" s="12" t="s">
        <v>26</v>
      </c>
      <c r="D22" s="12" t="s">
        <v>28</v>
      </c>
      <c r="E22" s="12" t="s">
        <v>26</v>
      </c>
      <c r="F22" s="12" t="s">
        <v>28</v>
      </c>
      <c r="G22" s="12" t="s">
        <v>26</v>
      </c>
      <c r="H22" s="12" t="s">
        <v>28</v>
      </c>
      <c r="I22" s="9"/>
      <c r="J22" s="13"/>
      <c r="K22" s="13"/>
    </row>
    <row r="23" spans="2:19" ht="20.25" customHeight="1" x14ac:dyDescent="0.25">
      <c r="B23" s="17" t="s">
        <v>43</v>
      </c>
      <c r="C23" s="18">
        <v>15658</v>
      </c>
      <c r="D23" s="18">
        <v>15208</v>
      </c>
      <c r="E23" s="18">
        <v>2808</v>
      </c>
      <c r="F23" s="18">
        <v>2635</v>
      </c>
      <c r="G23" s="18">
        <v>18466</v>
      </c>
      <c r="H23" s="18">
        <v>17843</v>
      </c>
      <c r="I23" s="9"/>
      <c r="J23" s="13"/>
      <c r="K23" s="13"/>
    </row>
    <row r="24" spans="2:19" ht="20.25" customHeight="1" x14ac:dyDescent="0.25">
      <c r="B24" s="14">
        <v>43922</v>
      </c>
      <c r="C24" s="15">
        <v>518</v>
      </c>
      <c r="D24" s="15">
        <v>234</v>
      </c>
      <c r="E24" s="15">
        <v>194</v>
      </c>
      <c r="F24" s="15">
        <v>67</v>
      </c>
      <c r="G24" s="16">
        <f t="shared" ref="G24:H26" si="9">C24+E24</f>
        <v>712</v>
      </c>
      <c r="H24" s="16">
        <f t="shared" si="9"/>
        <v>301</v>
      </c>
      <c r="I24" s="9"/>
      <c r="J24" s="9"/>
      <c r="K24" s="9"/>
    </row>
    <row r="25" spans="2:19" ht="20.25" customHeight="1" x14ac:dyDescent="0.25">
      <c r="B25" s="14">
        <f>DATE(YEAR(B24),MONTH(B24)+1,DAY(B24))</f>
        <v>43952</v>
      </c>
      <c r="C25" s="15">
        <v>660</v>
      </c>
      <c r="D25" s="15">
        <v>589</v>
      </c>
      <c r="E25" s="15">
        <v>201</v>
      </c>
      <c r="F25" s="15">
        <v>206</v>
      </c>
      <c r="G25" s="16">
        <f t="shared" si="9"/>
        <v>861</v>
      </c>
      <c r="H25" s="16">
        <f t="shared" si="9"/>
        <v>795</v>
      </c>
      <c r="I25" s="9"/>
      <c r="J25" s="9"/>
      <c r="K25" s="9"/>
    </row>
    <row r="26" spans="2:19" ht="20.25" customHeight="1" x14ac:dyDescent="0.25">
      <c r="B26" s="14">
        <f>DATE(YEAR(B25),MONTH(B25)+1,DAY(B25))</f>
        <v>43983</v>
      </c>
      <c r="C26" s="15">
        <v>2572</v>
      </c>
      <c r="D26" s="15">
        <v>2622</v>
      </c>
      <c r="E26" s="15">
        <v>543</v>
      </c>
      <c r="F26" s="15">
        <v>512</v>
      </c>
      <c r="G26" s="16">
        <f t="shared" si="9"/>
        <v>3115</v>
      </c>
      <c r="H26" s="16">
        <f t="shared" si="9"/>
        <v>3134</v>
      </c>
      <c r="I26" s="9"/>
      <c r="J26" s="9"/>
      <c r="K26" s="9"/>
    </row>
    <row r="27" spans="2:19" ht="20.25" customHeight="1" x14ac:dyDescent="0.25">
      <c r="B27" s="19" t="s">
        <v>40</v>
      </c>
      <c r="C27" s="20">
        <f t="shared" ref="C27:H27" si="10">SUM(C24:C26)</f>
        <v>3750</v>
      </c>
      <c r="D27" s="20">
        <f t="shared" si="10"/>
        <v>3445</v>
      </c>
      <c r="E27" s="20">
        <f t="shared" si="10"/>
        <v>938</v>
      </c>
      <c r="F27" s="20">
        <f t="shared" si="10"/>
        <v>785</v>
      </c>
      <c r="G27" s="20">
        <f t="shared" si="10"/>
        <v>4688</v>
      </c>
      <c r="H27" s="20">
        <f t="shared" si="10"/>
        <v>4230</v>
      </c>
      <c r="I27" s="9"/>
      <c r="J27" s="9"/>
      <c r="K27" s="9"/>
    </row>
    <row r="28" spans="2:19" ht="20.25" customHeight="1" x14ac:dyDescent="0.25">
      <c r="B28" s="14">
        <f>DATE(YEAR(B26),MONTH(B26)+1,DAY(B26))</f>
        <v>44013</v>
      </c>
      <c r="C28" s="15"/>
      <c r="D28" s="15"/>
      <c r="E28" s="15"/>
      <c r="F28" s="15"/>
      <c r="G28" s="16">
        <f t="shared" ref="G28:H30" si="11">C28+E28</f>
        <v>0</v>
      </c>
      <c r="H28" s="16">
        <f t="shared" si="11"/>
        <v>0</v>
      </c>
      <c r="I28" s="9"/>
      <c r="J28" s="9"/>
      <c r="K28" s="9"/>
    </row>
    <row r="29" spans="2:19" ht="20.25" customHeight="1" x14ac:dyDescent="0.25">
      <c r="B29" s="14">
        <f>DATE(YEAR(B28),MONTH(B28)+1,DAY(B28))</f>
        <v>44044</v>
      </c>
      <c r="C29" s="15"/>
      <c r="D29" s="15"/>
      <c r="E29" s="15"/>
      <c r="F29" s="15"/>
      <c r="G29" s="16">
        <f t="shared" si="11"/>
        <v>0</v>
      </c>
      <c r="H29" s="16">
        <f t="shared" si="11"/>
        <v>0</v>
      </c>
      <c r="I29" s="9"/>
      <c r="J29" s="9"/>
      <c r="K29" s="9"/>
    </row>
    <row r="30" spans="2:19" ht="20.25" customHeight="1" x14ac:dyDescent="0.25">
      <c r="B30" s="14">
        <f>DATE(YEAR(B29),MONTH(B29)+1,DAY(B29))</f>
        <v>44075</v>
      </c>
      <c r="C30" s="15"/>
      <c r="D30" s="15"/>
      <c r="E30" s="15"/>
      <c r="F30" s="15"/>
      <c r="G30" s="16">
        <f t="shared" si="11"/>
        <v>0</v>
      </c>
      <c r="H30" s="16">
        <f t="shared" si="11"/>
        <v>0</v>
      </c>
      <c r="I30" s="9"/>
      <c r="J30" s="9"/>
      <c r="K30" s="9"/>
    </row>
    <row r="31" spans="2:19" ht="20.25" customHeight="1" x14ac:dyDescent="0.25">
      <c r="B31" s="19" t="s">
        <v>39</v>
      </c>
      <c r="C31" s="20">
        <f t="shared" ref="C31:H31" si="12">SUM(C28:C30)</f>
        <v>0</v>
      </c>
      <c r="D31" s="20">
        <f t="shared" si="12"/>
        <v>0</v>
      </c>
      <c r="E31" s="20">
        <f t="shared" si="12"/>
        <v>0</v>
      </c>
      <c r="F31" s="20">
        <f t="shared" si="12"/>
        <v>0</v>
      </c>
      <c r="G31" s="20">
        <f t="shared" si="12"/>
        <v>0</v>
      </c>
      <c r="H31" s="20">
        <f t="shared" si="12"/>
        <v>0</v>
      </c>
      <c r="I31" s="9"/>
      <c r="J31" s="9"/>
      <c r="K31" s="9"/>
    </row>
    <row r="32" spans="2:19" ht="20.25" customHeight="1" x14ac:dyDescent="0.25">
      <c r="B32" s="14">
        <f>DATE(YEAR(B30),MONTH(B30)+1,DAY(B30))</f>
        <v>44105</v>
      </c>
      <c r="C32" s="15"/>
      <c r="D32" s="15"/>
      <c r="E32" s="15"/>
      <c r="F32" s="15"/>
      <c r="G32" s="16">
        <f t="shared" ref="G32:H34" si="13">C32+E32</f>
        <v>0</v>
      </c>
      <c r="H32" s="16">
        <f t="shared" si="13"/>
        <v>0</v>
      </c>
      <c r="I32" s="9"/>
      <c r="J32" s="9"/>
      <c r="K32" s="9"/>
    </row>
    <row r="33" spans="2:11" ht="20.25" customHeight="1" x14ac:dyDescent="0.25">
      <c r="B33" s="14">
        <f>DATE(YEAR(B32),MONTH(B32)+1,DAY(B32))</f>
        <v>44136</v>
      </c>
      <c r="C33" s="15"/>
      <c r="D33" s="15"/>
      <c r="E33" s="15"/>
      <c r="F33" s="15"/>
      <c r="G33" s="16">
        <f t="shared" si="13"/>
        <v>0</v>
      </c>
      <c r="H33" s="16">
        <f t="shared" si="13"/>
        <v>0</v>
      </c>
      <c r="I33" s="9"/>
      <c r="J33" s="9"/>
      <c r="K33" s="9"/>
    </row>
    <row r="34" spans="2:11" ht="20.25" customHeight="1" x14ac:dyDescent="0.25">
      <c r="B34" s="14">
        <f>DATE(YEAR(B33),MONTH(B33)+1,DAY(B33))</f>
        <v>44166</v>
      </c>
      <c r="C34" s="15"/>
      <c r="D34" s="15"/>
      <c r="E34" s="15"/>
      <c r="F34" s="15"/>
      <c r="G34" s="16">
        <f t="shared" si="13"/>
        <v>0</v>
      </c>
      <c r="H34" s="16">
        <f t="shared" si="13"/>
        <v>0</v>
      </c>
      <c r="I34" s="9"/>
      <c r="J34" s="9"/>
      <c r="K34" s="9"/>
    </row>
    <row r="35" spans="2:11" ht="20.25" customHeight="1" x14ac:dyDescent="0.25">
      <c r="B35" s="19" t="s">
        <v>38</v>
      </c>
      <c r="C35" s="20">
        <f t="shared" ref="C35:H35" si="14">SUM(C32:C34)</f>
        <v>0</v>
      </c>
      <c r="D35" s="20">
        <f t="shared" si="14"/>
        <v>0</v>
      </c>
      <c r="E35" s="20">
        <f t="shared" si="14"/>
        <v>0</v>
      </c>
      <c r="F35" s="20">
        <f t="shared" si="14"/>
        <v>0</v>
      </c>
      <c r="G35" s="20">
        <f t="shared" si="14"/>
        <v>0</v>
      </c>
      <c r="H35" s="20">
        <f t="shared" si="14"/>
        <v>0</v>
      </c>
      <c r="I35" s="9"/>
      <c r="J35" s="9"/>
      <c r="K35" s="9"/>
    </row>
    <row r="36" spans="2:11" ht="20.25" customHeight="1" x14ac:dyDescent="0.25">
      <c r="B36" s="14">
        <f>DATE(YEAR(B34),MONTH(B34)+1,DAY(B34))</f>
        <v>44197</v>
      </c>
      <c r="C36" s="15"/>
      <c r="D36" s="15"/>
      <c r="E36" s="15"/>
      <c r="F36" s="15"/>
      <c r="G36" s="16">
        <f t="shared" ref="G36:H38" si="15">C36+E36</f>
        <v>0</v>
      </c>
      <c r="H36" s="16">
        <f t="shared" si="15"/>
        <v>0</v>
      </c>
      <c r="I36" s="9"/>
      <c r="J36" s="9"/>
      <c r="K36" s="9"/>
    </row>
    <row r="37" spans="2:11" ht="20.25" customHeight="1" x14ac:dyDescent="0.25">
      <c r="B37" s="14">
        <f>DATE(YEAR(B36),MONTH(B36)+1,DAY(B36))</f>
        <v>44228</v>
      </c>
      <c r="C37" s="15"/>
      <c r="D37" s="15"/>
      <c r="E37" s="15"/>
      <c r="F37" s="15"/>
      <c r="G37" s="16">
        <f t="shared" si="15"/>
        <v>0</v>
      </c>
      <c r="H37" s="16">
        <f t="shared" si="15"/>
        <v>0</v>
      </c>
      <c r="I37" s="9"/>
      <c r="J37" s="9"/>
      <c r="K37" s="9"/>
    </row>
    <row r="38" spans="2:11" ht="20.25" customHeight="1" x14ac:dyDescent="0.25">
      <c r="B38" s="14">
        <f>DATE(YEAR(B37),MONTH(B37)+1,DAY(B37))</f>
        <v>44256</v>
      </c>
      <c r="C38" s="15"/>
      <c r="D38" s="15"/>
      <c r="E38" s="15"/>
      <c r="F38" s="15"/>
      <c r="G38" s="16">
        <f t="shared" si="15"/>
        <v>0</v>
      </c>
      <c r="H38" s="16">
        <f t="shared" si="15"/>
        <v>0</v>
      </c>
      <c r="I38" s="9"/>
      <c r="J38" s="9"/>
      <c r="K38" s="9"/>
    </row>
    <row r="39" spans="2:11" ht="20.25" customHeight="1" x14ac:dyDescent="0.25">
      <c r="B39" s="19" t="s">
        <v>41</v>
      </c>
      <c r="C39" s="20">
        <f t="shared" ref="C39:H39" si="16">SUM(C36:C38)</f>
        <v>0</v>
      </c>
      <c r="D39" s="20">
        <f t="shared" si="16"/>
        <v>0</v>
      </c>
      <c r="E39" s="20">
        <f t="shared" si="16"/>
        <v>0</v>
      </c>
      <c r="F39" s="20">
        <f t="shared" si="16"/>
        <v>0</v>
      </c>
      <c r="G39" s="20">
        <f t="shared" si="16"/>
        <v>0</v>
      </c>
      <c r="H39" s="20">
        <f t="shared" si="16"/>
        <v>0</v>
      </c>
      <c r="I39" s="9"/>
      <c r="J39" s="9"/>
      <c r="K39" s="9"/>
    </row>
    <row r="40" spans="2:11" ht="20.25" customHeight="1" x14ac:dyDescent="0.25">
      <c r="B40" s="21" t="s">
        <v>27</v>
      </c>
      <c r="C40" s="16">
        <f t="shared" ref="C40:H40" si="17">SUM(C39,C35,C31,C27)</f>
        <v>3750</v>
      </c>
      <c r="D40" s="16">
        <f t="shared" si="17"/>
        <v>3445</v>
      </c>
      <c r="E40" s="16">
        <f t="shared" si="17"/>
        <v>938</v>
      </c>
      <c r="F40" s="16">
        <f t="shared" si="17"/>
        <v>785</v>
      </c>
      <c r="G40" s="16">
        <f t="shared" si="17"/>
        <v>4688</v>
      </c>
      <c r="H40" s="16">
        <f t="shared" si="17"/>
        <v>4230</v>
      </c>
      <c r="I40" s="9"/>
      <c r="J40" s="22"/>
      <c r="K40" s="22"/>
    </row>
  </sheetData>
  <mergeCells count="4">
    <mergeCell ref="C21:D21"/>
    <mergeCell ref="B21:B22"/>
    <mergeCell ref="E21:F21"/>
    <mergeCell ref="G21:H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10</vt:i4>
      </vt:variant>
    </vt:vector>
  </HeadingPairs>
  <TitlesOfParts>
    <vt:vector size="26" baseType="lpstr">
      <vt:lpstr>MG COVER PAGE</vt:lpstr>
      <vt:lpstr>MG SoP 01 </vt:lpstr>
      <vt:lpstr>SoP 02</vt:lpstr>
      <vt:lpstr>MG SoP 03</vt:lpstr>
      <vt:lpstr>MG SoP 04</vt:lpstr>
      <vt:lpstr>SOP-05</vt:lpstr>
      <vt:lpstr>MG SoP - 06 </vt:lpstr>
      <vt:lpstr>SoP008</vt:lpstr>
      <vt:lpstr>SoP009</vt:lpstr>
      <vt:lpstr>SoP010</vt:lpstr>
      <vt:lpstr>11A</vt:lpstr>
      <vt:lpstr>11B</vt:lpstr>
      <vt:lpstr>11C</vt:lpstr>
      <vt:lpstr>MG SoP - 13 </vt:lpstr>
      <vt:lpstr>MG SOP 15</vt:lpstr>
      <vt:lpstr>Work Out</vt:lpstr>
      <vt:lpstr>'11B'!Print_Area</vt:lpstr>
      <vt:lpstr>'11C'!Print_Area</vt:lpstr>
      <vt:lpstr>'MG SoP - 06 '!Print_Area</vt:lpstr>
      <vt:lpstr>'MG SoP - 13 '!Print_Area</vt:lpstr>
      <vt:lpstr>'MG SoP 03'!Print_Area</vt:lpstr>
      <vt:lpstr>'MG SoP 04'!Print_Area</vt:lpstr>
      <vt:lpstr>'MG SOP 15'!Print_Area</vt:lpstr>
      <vt:lpstr>'SoP 02'!Print_Area</vt:lpstr>
      <vt:lpstr>'SoP 02'!Print_Titles</vt:lpstr>
      <vt:lpstr>'11B'!TT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pnshah3912</dc:creator>
  <cp:lastModifiedBy>Mr.Dileep N. Yadav</cp:lastModifiedBy>
  <cp:lastPrinted>2023-04-19T07:13:28Z</cp:lastPrinted>
  <dcterms:created xsi:type="dcterms:W3CDTF">2018-10-19T07:20:45Z</dcterms:created>
  <dcterms:modified xsi:type="dcterms:W3CDTF">2023-10-13T13:18:44Z</dcterms:modified>
</cp:coreProperties>
</file>